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2024\NOMINAS DICIEMBRE 2024\"/>
    </mc:Choice>
  </mc:AlternateContent>
  <xr:revisionPtr revIDLastSave="0" documentId="13_ncr:1_{1B904A73-28C4-4435-8E5D-156833C69E2B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H62" i="1"/>
  <c r="I62" i="1"/>
  <c r="J62" i="1"/>
  <c r="K62" i="1"/>
  <c r="L62" i="1"/>
  <c r="M62" i="1"/>
  <c r="M49" i="1"/>
  <c r="L49" i="1"/>
  <c r="L24" i="1"/>
  <c r="M24" i="1" s="1"/>
  <c r="L15" i="1"/>
  <c r="M15" i="1" s="1"/>
  <c r="L7" i="1"/>
  <c r="M7" i="1" s="1"/>
  <c r="L19" i="1"/>
  <c r="M19" i="1" s="1"/>
  <c r="L8" i="1"/>
  <c r="M8" i="1" s="1"/>
  <c r="L60" i="1"/>
  <c r="M60" i="1" s="1"/>
  <c r="L57" i="1"/>
  <c r="M57" i="1" s="1"/>
  <c r="L54" i="1"/>
  <c r="M54" i="1" s="1"/>
  <c r="L53" i="1"/>
  <c r="M53" i="1" s="1"/>
  <c r="L52" i="1"/>
  <c r="M52" i="1" s="1"/>
  <c r="L48" i="1"/>
  <c r="M48" i="1" s="1"/>
  <c r="L44" i="1"/>
  <c r="M44" i="1" s="1"/>
  <c r="L41" i="1"/>
  <c r="M41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7" i="1"/>
  <c r="M27" i="1" s="1"/>
  <c r="L23" i="1"/>
  <c r="M23" i="1" s="1"/>
  <c r="L22" i="1"/>
  <c r="M22" i="1" s="1"/>
  <c r="L12" i="1"/>
  <c r="M12" i="1" s="1"/>
  <c r="L11" i="1"/>
  <c r="M11" i="1" s="1"/>
  <c r="L16" i="1"/>
  <c r="M16" i="1" s="1"/>
</calcChain>
</file>

<file path=xl/sharedStrings.xml><?xml version="1.0" encoding="utf-8"?>
<sst xmlns="http://schemas.openxmlformats.org/spreadsheetml/2006/main" count="105" uniqueCount="73">
  <si>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</si>
  <si>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</si>
  <si>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</si>
  <si>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</si>
  <si>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</si>
  <si>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</si>
  <si>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</si>
  <si>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</si>
  <si>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</si>
  <si>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</si>
  <si>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</si>
  <si>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</si>
  <si>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</si>
  <si>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</si>
  <si>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</si>
  <si>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</si>
  <si>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</si>
  <si>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</si>
  <si>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</si>
  <si>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</si>
  <si>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</si>
  <si>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</si>
  <si>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INGENIERO EN FISCALIZACION</t>
  </si>
  <si>
    <t>ELIS PATRICIA PERALTA SURIEL</t>
  </si>
  <si>
    <t>TECNICO DE COMUNICACIONES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</si>
  <si>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</si>
  <si>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</si>
  <si>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</si>
  <si>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</si>
  <si>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</si>
  <si>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</si>
  <si>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</si>
  <si>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</si>
  <si>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</si>
  <si>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</si>
  <si>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</si>
  <si>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</si>
  <si>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</si>
  <si>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</si>
  <si>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</si>
  <si>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</si>
  <si>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</si>
  <si>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</si>
  <si>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</si>
  <si>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</si>
  <si>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</si>
  <si>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</si>
  <si>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</si>
  <si>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</si>
  <si>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</si>
  <si>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</si>
  <si>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</si>
  <si>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</si>
  <si>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</si>
  <si>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</si>
  <si>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</si>
  <si>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</si>
  <si>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</si>
  <si>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</si>
  <si>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</si>
  <si>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</si>
  <si>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</si>
  <si>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</si>
  <si>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</si>
  <si>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</si>
  <si>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</si>
  <si>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</si>
  <si>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</si>
  <si>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SUELDOS PERSONAL TEMPORAL CORRESPONDIENTE AL MES DE DICIEMBRE 2024</t>
  </si>
  <si>
    <t>VICTOR ENRIQUE VIZCAINO GUZMAN</t>
  </si>
  <si>
    <t>CONTADOR (A)</t>
  </si>
  <si>
    <t>FRAYLIN ANTONIO TAVERAS MOYA</t>
  </si>
  <si>
    <t>ING. AGROFORESTAL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</si>
</sst>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64</xdr:row>
      <xdr:rowOff>82925</xdr:rowOff>
    </xdr:from>
    <xdr:to>
      <xdr:col>2</xdr:col>
      <xdr:colOff>358588</xdr:colOff>
      <xdr:row>70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64</xdr:row>
      <xdr:rowOff>68360</xdr:rowOff>
    </xdr:from>
    <xdr:to>
      <xdr:col>6</xdr:col>
      <xdr:colOff>356299</xdr:colOff>
      <xdr:row>70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64</xdr:row>
      <xdr:rowOff>50990</xdr:rowOff>
    </xdr:from>
    <xdr:to>
      <xdr:col>11</xdr:col>
      <xdr:colOff>729025</xdr:colOff>
      <xdr:row>71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2"/>
  <sheetViews>
    <sheetView tabSelected="1" view="pageBreakPreview" topLeftCell="A56" zoomScaleNormal="85" zoomScaleSheetLayoutView="100" workbookViewId="0">
      <selection activeCell="M67" sqref="M67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0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8" t="s">
        <v>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7" ht="21.9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7" ht="21.95" customHeight="1" x14ac:dyDescent="0.25">
      <c r="A4" s="3" t="s">
        <v>0</v>
      </c>
      <c r="B4" s="3" t="s">
        <v>1</v>
      </c>
      <c r="C4" s="3" t="s">
        <v>2</v>
      </c>
      <c r="D4" s="39" t="s">
        <v>3</v>
      </c>
      <c r="E4" s="40"/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</row>
    <row r="5" spans="1:17" ht="21.95" customHeight="1" x14ac:dyDescent="0.2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7" ht="6.7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7" ht="21.95" customHeight="1" x14ac:dyDescent="0.25">
      <c r="A7" s="4">
        <v>1</v>
      </c>
      <c r="B7" s="5" t="s">
        <v>16</v>
      </c>
      <c r="C7" s="4" t="s">
        <v>14</v>
      </c>
      <c r="D7" s="6">
        <v>45505</v>
      </c>
      <c r="E7" s="6">
        <v>45688</v>
      </c>
      <c r="F7" s="5" t="s">
        <v>17</v>
      </c>
      <c r="G7" s="7">
        <v>32500</v>
      </c>
      <c r="H7" s="8">
        <v>932.75</v>
      </c>
      <c r="I7" s="8">
        <v>0</v>
      </c>
      <c r="J7" s="8">
        <v>988</v>
      </c>
      <c r="K7" s="8">
        <v>125</v>
      </c>
      <c r="L7" s="8">
        <f>H7+I7+J7+K7</f>
        <v>2045.75</v>
      </c>
      <c r="M7" s="8">
        <f>G7-L7</f>
        <v>30454.25</v>
      </c>
      <c r="Q7" s="1"/>
    </row>
    <row r="8" spans="1:17" ht="21.95" customHeight="1" x14ac:dyDescent="0.25">
      <c r="A8" s="4">
        <v>2</v>
      </c>
      <c r="B8" s="5" t="s">
        <v>65</v>
      </c>
      <c r="C8" s="4" t="s">
        <v>14</v>
      </c>
      <c r="D8" s="6">
        <v>45505</v>
      </c>
      <c r="E8" s="6">
        <v>45688</v>
      </c>
      <c r="F8" s="5" t="s">
        <v>17</v>
      </c>
      <c r="G8" s="7">
        <v>35000</v>
      </c>
      <c r="H8" s="8">
        <v>1004.5</v>
      </c>
      <c r="I8" s="8">
        <v>0</v>
      </c>
      <c r="J8" s="8">
        <v>1064</v>
      </c>
      <c r="K8" s="8">
        <v>25</v>
      </c>
      <c r="L8" s="8">
        <f>H8+I8+J8+K8</f>
        <v>2093.5</v>
      </c>
      <c r="M8" s="8">
        <f>G8-L8</f>
        <v>32906.5</v>
      </c>
      <c r="Q8" s="1"/>
    </row>
    <row r="9" spans="1:17" ht="21.95" customHeight="1" x14ac:dyDescent="0.25">
      <c r="A9" s="29" t="s">
        <v>18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4.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7" ht="31.5" customHeight="1" x14ac:dyDescent="0.25">
      <c r="A11" s="9">
        <v>3</v>
      </c>
      <c r="B11" s="10" t="s">
        <v>19</v>
      </c>
      <c r="C11" s="9" t="s">
        <v>20</v>
      </c>
      <c r="D11" s="11">
        <v>45627</v>
      </c>
      <c r="E11" s="11">
        <v>45808</v>
      </c>
      <c r="F11" s="12" t="s">
        <v>66</v>
      </c>
      <c r="G11" s="8">
        <v>108000</v>
      </c>
      <c r="H11" s="8">
        <v>3099.6</v>
      </c>
      <c r="I11" s="8">
        <v>13987.17</v>
      </c>
      <c r="J11" s="8">
        <v>3283.2</v>
      </c>
      <c r="K11" s="8">
        <v>1378.97</v>
      </c>
      <c r="L11" s="8">
        <f>SUM(H11:K11)</f>
        <v>21748.940000000002</v>
      </c>
      <c r="M11" s="8">
        <f>G11-L11</f>
        <v>86251.06</v>
      </c>
    </row>
    <row r="12" spans="1:17" ht="21.95" customHeight="1" x14ac:dyDescent="0.25">
      <c r="A12" s="9">
        <v>4</v>
      </c>
      <c r="B12" s="10" t="s">
        <v>21</v>
      </c>
      <c r="C12" s="9" t="s">
        <v>20</v>
      </c>
      <c r="D12" s="11">
        <v>45566</v>
      </c>
      <c r="E12" s="11">
        <v>45747</v>
      </c>
      <c r="F12" s="10" t="s">
        <v>22</v>
      </c>
      <c r="G12" s="8">
        <v>75000</v>
      </c>
      <c r="H12" s="8">
        <v>2152.5</v>
      </c>
      <c r="I12" s="8">
        <v>6309.38</v>
      </c>
      <c r="J12" s="8">
        <v>2280</v>
      </c>
      <c r="K12" s="8">
        <v>2371.88</v>
      </c>
      <c r="L12" s="8">
        <f>SUM(H12:K12)</f>
        <v>13113.760000000002</v>
      </c>
      <c r="M12" s="8">
        <f>G12-L12</f>
        <v>61886.239999999998</v>
      </c>
    </row>
    <row r="13" spans="1:17" ht="21.95" customHeight="1" x14ac:dyDescent="0.25">
      <c r="A13" s="29" t="s">
        <v>64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7" ht="21.9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7" ht="21.95" customHeight="1" x14ac:dyDescent="0.25">
      <c r="A15" s="4">
        <v>5</v>
      </c>
      <c r="B15" s="5" t="s">
        <v>67</v>
      </c>
      <c r="C15" s="4" t="s">
        <v>14</v>
      </c>
      <c r="D15" s="6">
        <v>45505</v>
      </c>
      <c r="E15" s="6">
        <v>45688</v>
      </c>
      <c r="F15" s="5" t="s">
        <v>15</v>
      </c>
      <c r="G15" s="7">
        <v>65000</v>
      </c>
      <c r="H15" s="8">
        <v>1865.5</v>
      </c>
      <c r="I15" s="8">
        <v>4084.48</v>
      </c>
      <c r="J15" s="8">
        <v>1976</v>
      </c>
      <c r="K15" s="8">
        <v>27240.46</v>
      </c>
      <c r="L15" s="8">
        <f>SUM(H15:K15)</f>
        <v>35166.44</v>
      </c>
      <c r="M15" s="8">
        <f>G15-L15</f>
        <v>29833.559999999998</v>
      </c>
    </row>
    <row r="16" spans="1:17" ht="21.95" customHeight="1" x14ac:dyDescent="0.25">
      <c r="A16" s="4">
        <v>6</v>
      </c>
      <c r="B16" s="5" t="s">
        <v>13</v>
      </c>
      <c r="C16" s="4" t="s">
        <v>14</v>
      </c>
      <c r="D16" s="6">
        <v>45505</v>
      </c>
      <c r="E16" s="6">
        <v>45688</v>
      </c>
      <c r="F16" s="5" t="s">
        <v>15</v>
      </c>
      <c r="G16" s="7">
        <v>43500</v>
      </c>
      <c r="H16" s="8">
        <v>1248.45</v>
      </c>
      <c r="I16" s="8">
        <v>679.3</v>
      </c>
      <c r="J16" s="8">
        <v>1322.4</v>
      </c>
      <c r="K16" s="8">
        <v>6840.46</v>
      </c>
      <c r="L16" s="8">
        <f>SUM(H16:K16)</f>
        <v>10090.61</v>
      </c>
      <c r="M16" s="8">
        <f>G16-L16</f>
        <v>33409.39</v>
      </c>
    </row>
    <row r="17" spans="1:16" ht="21.95" customHeight="1" x14ac:dyDescent="0.25">
      <c r="A17" s="31" t="s">
        <v>63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1:16" ht="6.75" customHeight="1" x14ac:dyDescent="0.2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6"/>
      <c r="P18" s="1"/>
    </row>
    <row r="19" spans="1:16" ht="21.95" customHeight="1" x14ac:dyDescent="0.25">
      <c r="A19" s="9">
        <v>7</v>
      </c>
      <c r="B19" s="10" t="s">
        <v>23</v>
      </c>
      <c r="C19" s="9" t="s">
        <v>14</v>
      </c>
      <c r="D19" s="11">
        <v>45566</v>
      </c>
      <c r="E19" s="11">
        <v>45747</v>
      </c>
      <c r="F19" s="10" t="s">
        <v>24</v>
      </c>
      <c r="G19" s="8">
        <v>46000</v>
      </c>
      <c r="H19" s="8">
        <v>1320.2</v>
      </c>
      <c r="I19" s="8">
        <v>1289.46</v>
      </c>
      <c r="J19" s="8">
        <v>1398.4</v>
      </c>
      <c r="K19" s="8">
        <v>1502.14</v>
      </c>
      <c r="L19" s="8">
        <f t="shared" ref="L19" si="0">SUM(H19:K19)</f>
        <v>5510.2</v>
      </c>
      <c r="M19" s="8">
        <f t="shared" ref="M19" si="1">G19-L19</f>
        <v>40489.800000000003</v>
      </c>
    </row>
    <row r="20" spans="1:16" ht="21.95" customHeight="1" x14ac:dyDescent="0.25">
      <c r="A20" s="29" t="s">
        <v>25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6" ht="9.7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6" ht="21.95" customHeight="1" x14ac:dyDescent="0.25">
      <c r="A22" s="9">
        <v>8</v>
      </c>
      <c r="B22" s="10" t="s">
        <v>26</v>
      </c>
      <c r="C22" s="9" t="s">
        <v>14</v>
      </c>
      <c r="D22" s="11">
        <v>45627</v>
      </c>
      <c r="E22" s="11">
        <v>45808</v>
      </c>
      <c r="F22" s="10" t="s">
        <v>27</v>
      </c>
      <c r="G22" s="8">
        <v>130000</v>
      </c>
      <c r="H22" s="8">
        <v>3731</v>
      </c>
      <c r="I22" s="8">
        <v>19162.12</v>
      </c>
      <c r="J22" s="8">
        <v>3952</v>
      </c>
      <c r="K22" s="8">
        <v>1478.97</v>
      </c>
      <c r="L22" s="8">
        <f>SUM(H22:K22)</f>
        <v>28324.09</v>
      </c>
      <c r="M22" s="8">
        <f>G22-L22</f>
        <v>101675.91</v>
      </c>
    </row>
    <row r="23" spans="1:16" ht="21.95" customHeight="1" x14ac:dyDescent="0.25">
      <c r="A23" s="9">
        <v>9</v>
      </c>
      <c r="B23" s="10" t="s">
        <v>28</v>
      </c>
      <c r="C23" s="9" t="s">
        <v>14</v>
      </c>
      <c r="D23" s="6">
        <v>45505</v>
      </c>
      <c r="E23" s="6">
        <v>45688</v>
      </c>
      <c r="F23" s="10" t="s">
        <v>29</v>
      </c>
      <c r="G23" s="8">
        <v>85000</v>
      </c>
      <c r="H23" s="8">
        <v>2439.5</v>
      </c>
      <c r="I23" s="8">
        <v>8576.99</v>
      </c>
      <c r="J23" s="8">
        <v>2584</v>
      </c>
      <c r="K23" s="8">
        <v>125</v>
      </c>
      <c r="L23" s="8">
        <f t="shared" ref="L23:L24" si="2">SUM(H23:K23)</f>
        <v>13725.49</v>
      </c>
      <c r="M23" s="8">
        <f t="shared" ref="M23:M24" si="3">G23-L23</f>
        <v>71274.509999999995</v>
      </c>
    </row>
    <row r="24" spans="1:16" ht="21.95" customHeight="1" x14ac:dyDescent="0.25">
      <c r="A24" s="9">
        <v>10</v>
      </c>
      <c r="B24" s="10" t="s">
        <v>69</v>
      </c>
      <c r="C24" s="9" t="s">
        <v>20</v>
      </c>
      <c r="D24" s="11">
        <v>45627</v>
      </c>
      <c r="E24" s="11">
        <v>45808</v>
      </c>
      <c r="F24" s="10" t="s">
        <v>70</v>
      </c>
      <c r="G24" s="8">
        <v>36000</v>
      </c>
      <c r="H24" s="8">
        <v>1033.2</v>
      </c>
      <c r="I24" s="8">
        <v>0</v>
      </c>
      <c r="J24" s="8">
        <v>1094.4000000000001</v>
      </c>
      <c r="K24" s="8">
        <v>25</v>
      </c>
      <c r="L24" s="8">
        <f t="shared" si="2"/>
        <v>2152.6000000000004</v>
      </c>
      <c r="M24" s="8">
        <f t="shared" si="3"/>
        <v>33847.4</v>
      </c>
    </row>
    <row r="25" spans="1:16" ht="21.95" customHeight="1" x14ac:dyDescent="0.25">
      <c r="A25" s="29" t="s">
        <v>30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6" ht="6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6" ht="21.95" customHeight="1" x14ac:dyDescent="0.25">
      <c r="A27" s="4">
        <v>11</v>
      </c>
      <c r="B27" s="10" t="s">
        <v>31</v>
      </c>
      <c r="C27" s="9" t="s">
        <v>14</v>
      </c>
      <c r="D27" s="6">
        <v>45505</v>
      </c>
      <c r="E27" s="6">
        <v>45688</v>
      </c>
      <c r="F27" s="10" t="s">
        <v>32</v>
      </c>
      <c r="G27" s="8">
        <v>55000</v>
      </c>
      <c r="H27" s="8">
        <v>1578.5</v>
      </c>
      <c r="I27" s="8">
        <v>2559.6799999999998</v>
      </c>
      <c r="J27" s="8">
        <v>1672</v>
      </c>
      <c r="K27" s="8">
        <v>25</v>
      </c>
      <c r="L27" s="8">
        <f>SUM(H27:K27)</f>
        <v>5835.18</v>
      </c>
      <c r="M27" s="8">
        <f>G27-L27</f>
        <v>49164.82</v>
      </c>
    </row>
    <row r="28" spans="1:16" ht="21.95" customHeight="1" x14ac:dyDescent="0.25">
      <c r="A28" s="29" t="s">
        <v>33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6" ht="6.7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6" ht="21.95" customHeight="1" x14ac:dyDescent="0.25">
      <c r="A30" s="4">
        <v>12</v>
      </c>
      <c r="B30" s="10" t="s">
        <v>34</v>
      </c>
      <c r="C30" s="9" t="s">
        <v>20</v>
      </c>
      <c r="D30" s="6">
        <v>45505</v>
      </c>
      <c r="E30" s="6">
        <v>45688</v>
      </c>
      <c r="F30" s="10" t="s">
        <v>32</v>
      </c>
      <c r="G30" s="8">
        <v>80000</v>
      </c>
      <c r="H30" s="8">
        <v>2296</v>
      </c>
      <c r="I30" s="8">
        <v>7400.87</v>
      </c>
      <c r="J30" s="8">
        <v>2432</v>
      </c>
      <c r="K30" s="8">
        <v>25</v>
      </c>
      <c r="L30" s="8">
        <f>SUM(H30:K30)</f>
        <v>12153.869999999999</v>
      </c>
      <c r="M30" s="8">
        <f>G30-L30</f>
        <v>67846.13</v>
      </c>
    </row>
    <row r="31" spans="1:16" ht="21.95" customHeight="1" x14ac:dyDescent="0.25">
      <c r="A31" s="4">
        <v>13</v>
      </c>
      <c r="B31" s="10" t="s">
        <v>35</v>
      </c>
      <c r="C31" s="9" t="s">
        <v>20</v>
      </c>
      <c r="D31" s="11">
        <v>45566</v>
      </c>
      <c r="E31" s="11">
        <v>45747</v>
      </c>
      <c r="F31" s="10" t="s">
        <v>32</v>
      </c>
      <c r="G31" s="8">
        <v>75000</v>
      </c>
      <c r="H31" s="8">
        <v>2152.5</v>
      </c>
      <c r="I31" s="8">
        <v>5623.19</v>
      </c>
      <c r="J31" s="8">
        <v>2280</v>
      </c>
      <c r="K31" s="8">
        <v>3555.92</v>
      </c>
      <c r="L31" s="8">
        <f t="shared" ref="L31:L35" si="4">SUM(H31:K31)</f>
        <v>13611.609999999999</v>
      </c>
      <c r="M31" s="8">
        <f t="shared" ref="M31:M35" si="5">G31-L31</f>
        <v>61388.39</v>
      </c>
    </row>
    <row r="32" spans="1:16" ht="21.95" customHeight="1" x14ac:dyDescent="0.25">
      <c r="A32" s="4">
        <v>14</v>
      </c>
      <c r="B32" s="10" t="s">
        <v>36</v>
      </c>
      <c r="C32" s="9" t="s">
        <v>14</v>
      </c>
      <c r="D32" s="11">
        <v>45486</v>
      </c>
      <c r="E32" s="11">
        <v>45639</v>
      </c>
      <c r="F32" s="10" t="s">
        <v>37</v>
      </c>
      <c r="G32" s="8">
        <v>65000</v>
      </c>
      <c r="H32" s="8">
        <v>1865.5</v>
      </c>
      <c r="I32" s="8">
        <v>4427.58</v>
      </c>
      <c r="J32" s="8">
        <v>1976</v>
      </c>
      <c r="K32" s="8">
        <v>125</v>
      </c>
      <c r="L32" s="8">
        <f t="shared" si="4"/>
        <v>8394.08</v>
      </c>
      <c r="M32" s="8">
        <f t="shared" si="5"/>
        <v>56605.919999999998</v>
      </c>
    </row>
    <row r="33" spans="1:16" ht="21.95" customHeight="1" x14ac:dyDescent="0.25">
      <c r="A33" s="4">
        <v>15</v>
      </c>
      <c r="B33" s="10" t="s">
        <v>38</v>
      </c>
      <c r="C33" s="9" t="s">
        <v>14</v>
      </c>
      <c r="D33" s="11">
        <v>45536</v>
      </c>
      <c r="E33" s="11">
        <v>45716</v>
      </c>
      <c r="F33" s="10" t="s">
        <v>32</v>
      </c>
      <c r="G33" s="8">
        <v>60000</v>
      </c>
      <c r="H33" s="8">
        <v>1722</v>
      </c>
      <c r="I33" s="8">
        <v>3486.68</v>
      </c>
      <c r="J33" s="8">
        <v>1824</v>
      </c>
      <c r="K33" s="8">
        <v>125</v>
      </c>
      <c r="L33" s="8">
        <f t="shared" si="4"/>
        <v>7157.68</v>
      </c>
      <c r="M33" s="8">
        <f t="shared" si="5"/>
        <v>52842.32</v>
      </c>
    </row>
    <row r="34" spans="1:16" ht="21.95" customHeight="1" x14ac:dyDescent="0.25">
      <c r="A34" s="4">
        <v>16</v>
      </c>
      <c r="B34" s="10" t="s">
        <v>39</v>
      </c>
      <c r="C34" s="9" t="s">
        <v>14</v>
      </c>
      <c r="D34" s="11">
        <v>45566</v>
      </c>
      <c r="E34" s="11">
        <v>45747</v>
      </c>
      <c r="F34" s="10" t="s">
        <v>22</v>
      </c>
      <c r="G34" s="8">
        <v>50000</v>
      </c>
      <c r="H34" s="8">
        <v>1435</v>
      </c>
      <c r="I34" s="8">
        <v>1854</v>
      </c>
      <c r="J34" s="8">
        <v>1520</v>
      </c>
      <c r="K34" s="8">
        <v>125</v>
      </c>
      <c r="L34" s="8">
        <f t="shared" si="4"/>
        <v>4934</v>
      </c>
      <c r="M34" s="8">
        <f t="shared" si="5"/>
        <v>45066</v>
      </c>
    </row>
    <row r="35" spans="1:16" ht="21.95" customHeight="1" x14ac:dyDescent="0.25">
      <c r="A35" s="4">
        <v>17</v>
      </c>
      <c r="B35" s="10" t="s">
        <v>40</v>
      </c>
      <c r="C35" s="9" t="s">
        <v>20</v>
      </c>
      <c r="D35" s="11">
        <v>45597</v>
      </c>
      <c r="E35" s="11">
        <v>45777</v>
      </c>
      <c r="F35" s="10" t="s">
        <v>41</v>
      </c>
      <c r="G35" s="8">
        <v>45000</v>
      </c>
      <c r="H35" s="8">
        <v>1291.5</v>
      </c>
      <c r="I35" s="8">
        <v>1148.33</v>
      </c>
      <c r="J35" s="8">
        <v>1368</v>
      </c>
      <c r="K35" s="8">
        <v>25</v>
      </c>
      <c r="L35" s="8">
        <f t="shared" si="4"/>
        <v>3832.83</v>
      </c>
      <c r="M35" s="8">
        <f t="shared" si="5"/>
        <v>41167.17</v>
      </c>
    </row>
    <row r="36" spans="1:16" ht="7.5" customHeight="1" x14ac:dyDescent="0.25">
      <c r="A36" s="13"/>
      <c r="C36" s="14"/>
      <c r="D36" s="15"/>
      <c r="E36" s="15"/>
      <c r="G36" s="16"/>
      <c r="H36" s="16"/>
      <c r="I36" s="16"/>
      <c r="J36" s="16"/>
      <c r="K36" s="16"/>
      <c r="L36" s="16"/>
      <c r="M36" s="16"/>
    </row>
    <row r="37" spans="1:16" ht="21.95" customHeight="1" x14ac:dyDescent="0.25">
      <c r="A37" s="13"/>
      <c r="C37" s="14"/>
      <c r="D37" s="15"/>
      <c r="E37" s="15"/>
      <c r="G37" s="16"/>
      <c r="H37" s="16"/>
      <c r="I37" s="16"/>
      <c r="J37" s="16"/>
      <c r="K37" s="16"/>
      <c r="L37" s="16"/>
      <c r="M37" s="16"/>
    </row>
    <row r="38" spans="1:16" ht="21.95" customHeight="1" x14ac:dyDescent="0.25">
      <c r="A38" s="13"/>
      <c r="C38" s="14"/>
      <c r="D38" s="15"/>
      <c r="E38" s="15"/>
      <c r="G38" s="16"/>
      <c r="H38" s="16"/>
      <c r="I38" s="16"/>
      <c r="J38" s="16"/>
      <c r="K38" s="16"/>
      <c r="L38" s="16"/>
      <c r="M38" s="16"/>
    </row>
    <row r="39" spans="1:16" ht="21.95" customHeight="1" x14ac:dyDescent="0.25">
      <c r="A39" s="29" t="s">
        <v>42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P39" s="1"/>
    </row>
    <row r="40" spans="1:16" ht="21.9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6" ht="21.95" customHeight="1" x14ac:dyDescent="0.25">
      <c r="A41" s="4">
        <v>18</v>
      </c>
      <c r="B41" s="10" t="s">
        <v>43</v>
      </c>
      <c r="C41" s="9" t="s">
        <v>20</v>
      </c>
      <c r="D41" s="6">
        <v>45505</v>
      </c>
      <c r="E41" s="6">
        <v>45688</v>
      </c>
      <c r="F41" s="10" t="s">
        <v>44</v>
      </c>
      <c r="G41" s="8">
        <v>90000</v>
      </c>
      <c r="H41" s="8">
        <v>2583</v>
      </c>
      <c r="I41" s="8">
        <v>9753.1200000000008</v>
      </c>
      <c r="J41" s="8">
        <v>2736</v>
      </c>
      <c r="K41" s="8">
        <v>125</v>
      </c>
      <c r="L41" s="8">
        <f>SUM(H41:K41)</f>
        <v>15197.12</v>
      </c>
      <c r="M41" s="8">
        <f>G41-L41</f>
        <v>74802.880000000005</v>
      </c>
    </row>
    <row r="42" spans="1:16" ht="21.95" customHeight="1" x14ac:dyDescent="0.25">
      <c r="A42" s="29" t="s">
        <v>45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6" ht="21.9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6" ht="21.95" customHeight="1" x14ac:dyDescent="0.25">
      <c r="A44" s="4">
        <v>19</v>
      </c>
      <c r="B44" s="10" t="s">
        <v>46</v>
      </c>
      <c r="C44" s="9" t="s">
        <v>20</v>
      </c>
      <c r="D44" s="11">
        <v>45536</v>
      </c>
      <c r="E44" s="11">
        <v>45716</v>
      </c>
      <c r="F44" s="10" t="s">
        <v>41</v>
      </c>
      <c r="G44" s="8">
        <v>80000</v>
      </c>
      <c r="H44" s="8">
        <v>2296</v>
      </c>
      <c r="I44" s="8">
        <v>7400.87</v>
      </c>
      <c r="J44" s="8">
        <v>2432</v>
      </c>
      <c r="K44" s="8">
        <v>5125</v>
      </c>
      <c r="L44" s="8">
        <f>SUM(H44:K44)</f>
        <v>17253.87</v>
      </c>
      <c r="M44" s="8">
        <f>G44-L44</f>
        <v>62746.130000000005</v>
      </c>
    </row>
    <row r="45" spans="1:16" ht="21.95" customHeight="1" x14ac:dyDescent="0.25">
      <c r="A45" s="17"/>
      <c r="B45" s="18"/>
      <c r="C45" s="19"/>
      <c r="D45" s="20"/>
      <c r="E45" s="20"/>
      <c r="F45" s="18"/>
      <c r="G45" s="21"/>
      <c r="H45" s="21"/>
      <c r="I45" s="21"/>
      <c r="J45" s="21"/>
      <c r="K45" s="21"/>
      <c r="L45" s="21"/>
      <c r="M45" s="22"/>
    </row>
    <row r="46" spans="1:16" ht="21.95" customHeight="1" x14ac:dyDescent="0.25">
      <c r="A46" s="29" t="s">
        <v>47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6" ht="21.9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6" ht="21.95" customHeight="1" x14ac:dyDescent="0.25">
      <c r="A48" s="4">
        <v>20</v>
      </c>
      <c r="B48" s="10" t="s">
        <v>48</v>
      </c>
      <c r="C48" s="9" t="s">
        <v>20</v>
      </c>
      <c r="D48" s="6">
        <v>45505</v>
      </c>
      <c r="E48" s="6">
        <v>45688</v>
      </c>
      <c r="F48" s="10" t="s">
        <v>49</v>
      </c>
      <c r="G48" s="8">
        <v>32500</v>
      </c>
      <c r="H48" s="8">
        <v>932.75</v>
      </c>
      <c r="I48" s="8">
        <v>0</v>
      </c>
      <c r="J48" s="8">
        <v>988</v>
      </c>
      <c r="K48" s="8">
        <v>25</v>
      </c>
      <c r="L48" s="8">
        <f>SUM(H48:K48)</f>
        <v>1945.75</v>
      </c>
      <c r="M48" s="8">
        <f>G48-L48</f>
        <v>30554.25</v>
      </c>
    </row>
    <row r="49" spans="1:13" ht="21.95" customHeight="1" x14ac:dyDescent="0.25">
      <c r="A49" s="4">
        <v>21</v>
      </c>
      <c r="B49" s="10" t="s">
        <v>71</v>
      </c>
      <c r="C49" s="9" t="s">
        <v>20</v>
      </c>
      <c r="D49" s="11">
        <v>45627</v>
      </c>
      <c r="E49" s="11">
        <v>45808</v>
      </c>
      <c r="F49" s="10" t="s">
        <v>72</v>
      </c>
      <c r="G49" s="8">
        <v>45000</v>
      </c>
      <c r="H49" s="8">
        <v>1291.5</v>
      </c>
      <c r="I49" s="8">
        <v>1148.33</v>
      </c>
      <c r="J49" s="8">
        <v>1368</v>
      </c>
      <c r="K49" s="8">
        <v>25</v>
      </c>
      <c r="L49" s="8">
        <f>SUM(H49:K49)</f>
        <v>3832.83</v>
      </c>
      <c r="M49" s="8">
        <f>G49-L49</f>
        <v>41167.17</v>
      </c>
    </row>
    <row r="50" spans="1:13" ht="21.95" customHeight="1" x14ac:dyDescent="0.25">
      <c r="A50" s="29" t="s">
        <v>50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21.9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ht="21.95" customHeight="1" x14ac:dyDescent="0.25">
      <c r="A52" s="23">
        <v>22</v>
      </c>
      <c r="B52" s="23" t="s">
        <v>51</v>
      </c>
      <c r="C52" s="23" t="s">
        <v>20</v>
      </c>
      <c r="D52" s="6">
        <v>45505</v>
      </c>
      <c r="E52" s="6">
        <v>45688</v>
      </c>
      <c r="F52" s="24" t="s">
        <v>52</v>
      </c>
      <c r="G52" s="8">
        <v>60000</v>
      </c>
      <c r="H52" s="8">
        <v>1722</v>
      </c>
      <c r="I52" s="8">
        <v>3486.68</v>
      </c>
      <c r="J52" s="8">
        <v>1824</v>
      </c>
      <c r="K52" s="8">
        <v>35119.870000000003</v>
      </c>
      <c r="L52" s="8">
        <f t="shared" ref="L52:L54" si="6">SUM(H52:K52)</f>
        <v>42152.55</v>
      </c>
      <c r="M52" s="8">
        <f t="shared" ref="M52:M54" si="7">G52-L52</f>
        <v>17847.449999999997</v>
      </c>
    </row>
    <row r="53" spans="1:13" ht="21.95" customHeight="1" x14ac:dyDescent="0.25">
      <c r="A53" s="23">
        <v>23</v>
      </c>
      <c r="B53" s="23" t="s">
        <v>53</v>
      </c>
      <c r="C53" s="23" t="s">
        <v>14</v>
      </c>
      <c r="D53" s="6">
        <v>45505</v>
      </c>
      <c r="E53" s="6">
        <v>45688</v>
      </c>
      <c r="F53" s="24" t="s">
        <v>54</v>
      </c>
      <c r="G53" s="8">
        <v>62000</v>
      </c>
      <c r="H53" s="8">
        <v>1779.4</v>
      </c>
      <c r="I53" s="8">
        <v>3863.04</v>
      </c>
      <c r="J53" s="8">
        <v>1884.8</v>
      </c>
      <c r="K53" s="8">
        <v>25</v>
      </c>
      <c r="L53" s="8">
        <f t="shared" si="6"/>
        <v>7552.2400000000007</v>
      </c>
      <c r="M53" s="8">
        <f t="shared" si="7"/>
        <v>54447.76</v>
      </c>
    </row>
    <row r="54" spans="1:13" ht="21.95" customHeight="1" x14ac:dyDescent="0.25">
      <c r="A54" s="23">
        <v>24</v>
      </c>
      <c r="B54" s="10" t="s">
        <v>55</v>
      </c>
      <c r="C54" s="9" t="s">
        <v>20</v>
      </c>
      <c r="D54" s="11">
        <v>45536</v>
      </c>
      <c r="E54" s="11">
        <v>45716</v>
      </c>
      <c r="F54" s="10" t="s">
        <v>32</v>
      </c>
      <c r="G54" s="8">
        <v>70000</v>
      </c>
      <c r="H54" s="8">
        <v>2009</v>
      </c>
      <c r="I54" s="8">
        <v>5368.48</v>
      </c>
      <c r="J54" s="8">
        <v>2128</v>
      </c>
      <c r="K54" s="8">
        <v>3125</v>
      </c>
      <c r="L54" s="8">
        <f t="shared" si="6"/>
        <v>12630.48</v>
      </c>
      <c r="M54" s="8">
        <f t="shared" si="7"/>
        <v>57369.520000000004</v>
      </c>
    </row>
    <row r="55" spans="1:13" ht="21.95" customHeight="1" x14ac:dyDescent="0.25">
      <c r="A55" s="29" t="s">
        <v>56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ht="21.9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21.95" customHeight="1" x14ac:dyDescent="0.25">
      <c r="A57" s="4">
        <v>25</v>
      </c>
      <c r="B57" s="10" t="s">
        <v>57</v>
      </c>
      <c r="C57" s="9" t="s">
        <v>14</v>
      </c>
      <c r="D57" s="6">
        <v>45505</v>
      </c>
      <c r="E57" s="6">
        <v>45688</v>
      </c>
      <c r="F57" s="10" t="s">
        <v>58</v>
      </c>
      <c r="G57" s="8">
        <v>45000</v>
      </c>
      <c r="H57" s="8">
        <v>1291.5</v>
      </c>
      <c r="I57" s="8">
        <v>1148.33</v>
      </c>
      <c r="J57" s="8">
        <v>1368</v>
      </c>
      <c r="K57" s="8">
        <v>125</v>
      </c>
      <c r="L57" s="8">
        <f>SUM(H57:K57)</f>
        <v>3932.83</v>
      </c>
      <c r="M57" s="8">
        <f>G57-L57</f>
        <v>41067.17</v>
      </c>
    </row>
    <row r="58" spans="1:13" ht="21.95" customHeight="1" x14ac:dyDescent="0.25">
      <c r="A58" s="31" t="s">
        <v>59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3"/>
    </row>
    <row r="59" spans="1:13" ht="21.95" customHeight="1" x14ac:dyDescent="0.2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21.95" customHeight="1" x14ac:dyDescent="0.25">
      <c r="A60" s="4">
        <v>26</v>
      </c>
      <c r="B60" s="25" t="s">
        <v>60</v>
      </c>
      <c r="C60" s="4" t="s">
        <v>20</v>
      </c>
      <c r="D60" s="11">
        <v>45536</v>
      </c>
      <c r="E60" s="11">
        <v>45716</v>
      </c>
      <c r="F60" s="10" t="s">
        <v>61</v>
      </c>
      <c r="G60" s="8">
        <v>30000</v>
      </c>
      <c r="H60" s="8">
        <v>861</v>
      </c>
      <c r="I60" s="8">
        <v>0</v>
      </c>
      <c r="J60" s="8">
        <v>912</v>
      </c>
      <c r="K60" s="8">
        <v>5243.25</v>
      </c>
      <c r="L60" s="8">
        <f>SUM(H60:K60)</f>
        <v>7016.25</v>
      </c>
      <c r="M60" s="8">
        <f>G60-L60</f>
        <v>22983.75</v>
      </c>
    </row>
    <row r="61" spans="1:13" ht="21.95" customHeight="1" x14ac:dyDescent="0.25">
      <c r="A61" s="2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7"/>
    </row>
    <row r="62" spans="1:13" ht="21.95" customHeight="1" x14ac:dyDescent="0.25">
      <c r="A62" s="37" t="s">
        <v>62</v>
      </c>
      <c r="B62" s="37"/>
      <c r="C62" s="37"/>
      <c r="D62" s="37"/>
      <c r="E62" s="37"/>
      <c r="F62" s="37"/>
      <c r="G62" s="28">
        <f>SUM(G16,G11,G12,,G19,G22,G23,G24,G27,G30:G35,G41,G44,G50:G54,G57,G60,G48,G49,G8,G7,G15)</f>
        <v>1600500</v>
      </c>
      <c r="H62" s="28">
        <f>SUM(H16,H11,H12,,H19,H22,H23,H24,H27,H30:H35,H41,H44,H50:H54,H57,H60,H48,H49,H8,H7,H15)</f>
        <v>45934.35</v>
      </c>
      <c r="I62" s="28">
        <f>SUM(I16,I11,I12,,I19,I22,I23,I24,I27,I30:I35,I41,I44,I50:I54,I57,I60,I48,I49,I8,I7,I15)</f>
        <v>112758.07999999996</v>
      </c>
      <c r="J62" s="28">
        <f>SUM(J7:J8,J11:J12,J19,J22:J24,J27,J30:J35,J41,J44,J48,J49,J52:J54,J57,J60,J15:J16)</f>
        <v>48655.200000000004</v>
      </c>
      <c r="K62" s="28">
        <f>SUM(K7:K8,K11:K12,,K19,K22:K24,K27,K30:K35,K41,K44,K48,K49,K52:K54,K57,K60,K15:K16)</f>
        <v>94056.92</v>
      </c>
      <c r="L62" s="28">
        <f>SUM(L7:L8,L11:L12,,L19,L22:L24,L27,L30:L35,L41,L44,L48,L49,L52:L54,L57,L60,L15:L16)</f>
        <v>301404.54999999993</v>
      </c>
      <c r="M62" s="28">
        <f>SUM(M7:M8,M11:M12,,M19,M22:M24,M27,M30:M35,M41,M44,M48,M49,M52:M54,M57,M60,M15:M16)</f>
        <v>1299095.4500000002</v>
      </c>
    </row>
    <row r="63" spans="1:13" ht="21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1.9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</sheetData>
  <mergeCells count="16">
    <mergeCell ref="A17:M18"/>
    <mergeCell ref="A1:M3"/>
    <mergeCell ref="D4:E4"/>
    <mergeCell ref="A5:M6"/>
    <mergeCell ref="A9:M10"/>
    <mergeCell ref="A13:M14"/>
    <mergeCell ref="A50:M51"/>
    <mergeCell ref="A55:M56"/>
    <mergeCell ref="A58:M59"/>
    <mergeCell ref="A62:F62"/>
    <mergeCell ref="A20:M21"/>
    <mergeCell ref="A25:M26"/>
    <mergeCell ref="A28:M29"/>
    <mergeCell ref="A39:M40"/>
    <mergeCell ref="A42:M43"/>
    <mergeCell ref="A46:M47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8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2025-01-03T19:25:25Z</cp:lastPrinted>
  <dcterms:created xsi:type="dcterms:W3CDTF">2023-09-13T18:38:24Z</dcterms:created>
  <dcterms:modified xsi:type="dcterms:W3CDTF">2025-01-03T19:26:56Z</dcterms:modified>
</cp:coreProperties>
</file>