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di.frias\Documents\ESTADOS FINANCIEROS\ESTADOS FINANCIEROS 2022\"/>
    </mc:Choice>
  </mc:AlternateContent>
  <xr:revisionPtr revIDLastSave="0" documentId="13_ncr:1_{02025282-8D4A-4B25-BA87-FA5F89C18115}" xr6:coauthVersionLast="45" xr6:coauthVersionMax="45" xr10:uidLastSave="{00000000-0000-0000-0000-000000000000}"/>
  <bookViews>
    <workbookView xWindow="-120" yWindow="-120" windowWidth="29040" windowHeight="15840" xr2:uid="{B13C4B71-9713-4B96-9B3E-7B5765BA536C}"/>
  </bookViews>
  <sheets>
    <sheet name="BALANCE GENERAL 31032022" sheetId="1" r:id="rId1"/>
    <sheet name="ESTADO DE RENDIMIENTO 31032022" sheetId="2" r:id="rId2"/>
  </sheets>
  <definedNames>
    <definedName name="_xlnm.Print_Area" localSheetId="0">'BALANCE GENERAL 31032022'!$A$1:$G$58</definedName>
    <definedName name="_xlnm.Print_Area" localSheetId="1">'ESTADO DE RENDIMIENTO 31032022'!$A$1:$H$61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2" l="1"/>
  <c r="H35" i="2" l="1"/>
  <c r="H27" i="2"/>
  <c r="H22" i="2" l="1"/>
  <c r="H18" i="2" l="1"/>
  <c r="G24" i="1" l="1"/>
  <c r="H44" i="2" l="1"/>
  <c r="H46" i="2" s="1"/>
  <c r="G33" i="1" l="1"/>
  <c r="G21" i="1"/>
  <c r="G16" i="1"/>
  <c r="G25" i="1" l="1"/>
  <c r="G27" i="1" s="1"/>
  <c r="G39" i="1"/>
  <c r="G45" i="1" l="1"/>
  <c r="G47" i="1" s="1"/>
  <c r="B62" i="2" l="1"/>
</calcChain>
</file>

<file path=xl/sharedStrings.xml><?xml version="1.0" encoding="utf-8"?>
<sst xmlns="http://schemas.openxmlformats.org/spreadsheetml/2006/main" count="82" uniqueCount="80">
  <si>
    <t>ESTADO DE SITUACION FINANCIERA</t>
  </si>
  <si>
    <t>(VALORES EN RD$)</t>
  </si>
  <si>
    <t>ACTIVOS</t>
  </si>
  <si>
    <t>ACTIVOS CORRIENTES</t>
  </si>
  <si>
    <t>FONDO REPONIBLE INSTITUCIONAL</t>
  </si>
  <si>
    <t>EXISTENCIAS DE BIENES DE CAMBIO Y CONSUMO</t>
  </si>
  <si>
    <t>GASTOS PAGADOS POR ADELANTADO</t>
  </si>
  <si>
    <t>TOTAL ACTIVOS CORRIENTES</t>
  </si>
  <si>
    <t>ACTIVOS NO CORRIENTES</t>
  </si>
  <si>
    <t>BIENES DE USO</t>
  </si>
  <si>
    <t>BIENES DE USO NETO</t>
  </si>
  <si>
    <t>TOTAL BIENES DE USO</t>
  </si>
  <si>
    <t>BIENES INTANGIBLES</t>
  </si>
  <si>
    <t>ACTIVOS INTANGIBLES</t>
  </si>
  <si>
    <t>TOTAL BIENES INTANGIBLES</t>
  </si>
  <si>
    <t>TOTAL ACTIVOS NO CORRIENTES</t>
  </si>
  <si>
    <t>TOTAL ACTIVOS</t>
  </si>
  <si>
    <t>PASIVOS</t>
  </si>
  <si>
    <t>PASIVOS CORRIENTES</t>
  </si>
  <si>
    <t>CUENTAS POR PAGAR PROVEEDORES</t>
  </si>
  <si>
    <t>RETENCIONES IMPOSITIVAS POR PAGAR</t>
  </si>
  <si>
    <t>TOTAL PASIVOS CORRIENTES</t>
  </si>
  <si>
    <t>PASIVOS NO CORRIENTES</t>
  </si>
  <si>
    <t>CUENTAS POR PAGAR A LARGO PLAZO</t>
  </si>
  <si>
    <t>0.00</t>
  </si>
  <si>
    <t>TOTAL PASIVOS NO CORRIENTES</t>
  </si>
  <si>
    <t xml:space="preserve">TOTAL PASIVOS </t>
  </si>
  <si>
    <t>PATRIMONIO INSTITUCIONAL</t>
  </si>
  <si>
    <t>CAPITAL</t>
  </si>
  <si>
    <t>RESULTADO ACUMULADO</t>
  </si>
  <si>
    <t>RESULTADOS POSITIVOS (AHORRO) /NEGATIVO (DESAHORRO)</t>
  </si>
  <si>
    <t>TOTAL PATRIMONIO INSTITUCIONAL</t>
  </si>
  <si>
    <t>TOTAL PASIVOS Y PATRIMONIO</t>
  </si>
  <si>
    <t>Enc. Div. Contabilidad</t>
  </si>
  <si>
    <t>ESTADO DE RENDIMIENTO FINANCIERO</t>
  </si>
  <si>
    <t>INGRESOS</t>
  </si>
  <si>
    <t>ASIGNACIONES PRESUPUESTARIAS GOB. CENTRAL</t>
  </si>
  <si>
    <t>DONACIONES RECIBIDAS</t>
  </si>
  <si>
    <t>TOTAL INGRESOS</t>
  </si>
  <si>
    <t xml:space="preserve">GASTOS </t>
  </si>
  <si>
    <t>REMUNERACIONES</t>
  </si>
  <si>
    <t>SOBRESUELDOS</t>
  </si>
  <si>
    <t>CONTRIBUCIONES A LA SEGURIDAD SOCIAL</t>
  </si>
  <si>
    <t>DEPRECIACION Y AMORTIZACION</t>
  </si>
  <si>
    <t>TOTAL GASTOS</t>
  </si>
  <si>
    <t>RESULTADO DEL PERIODO</t>
  </si>
  <si>
    <t xml:space="preserve">     Enc. Div. Contabilidad</t>
  </si>
  <si>
    <t xml:space="preserve">           Rolando Muñoz Mejía</t>
  </si>
  <si>
    <t xml:space="preserve">           Director General de Mineria </t>
  </si>
  <si>
    <t xml:space="preserve">  Claudia Y. Reyes Báez</t>
  </si>
  <si>
    <t xml:space="preserve">       Enc. Depto. Administrativo y Financiero</t>
  </si>
  <si>
    <t>SERVICIOS BASICOS</t>
  </si>
  <si>
    <t xml:space="preserve">               Enc. Depto. Administrativo y Financiero</t>
  </si>
  <si>
    <t xml:space="preserve">                                                     Berkis T. Paulino Rodríguez</t>
  </si>
  <si>
    <t xml:space="preserve">                               Rolando Muñoz Mejía</t>
  </si>
  <si>
    <t xml:space="preserve">               Director General de Mineria </t>
  </si>
  <si>
    <t xml:space="preserve">                   -</t>
  </si>
  <si>
    <t xml:space="preserve">                    Berkis T. Paulino Rodríguez</t>
  </si>
  <si>
    <t xml:space="preserve">          Claudia Y. Reyes Báez</t>
  </si>
  <si>
    <t>VIATICOS</t>
  </si>
  <si>
    <t>REMUNERACIONES Y CONTRIBUCIONES</t>
  </si>
  <si>
    <t>CONTRATACION DE SERVICIOS</t>
  </si>
  <si>
    <t>MATERIALES Y SUMINISTROS</t>
  </si>
  <si>
    <t>AQUISICION DE ACTIVOS FIJOS</t>
  </si>
  <si>
    <t>( - )</t>
  </si>
  <si>
    <t>ASIGNACIONES PRESUPUESTARIAS NETAS</t>
  </si>
  <si>
    <t>( + )</t>
  </si>
  <si>
    <t>OTROS SERVICIOS NO INCLUIDOS EN CONCEPTOS ANTERIORES</t>
  </si>
  <si>
    <t>OTRAS CONTRATACIONES DE SERVICIOS</t>
  </si>
  <si>
    <t xml:space="preserve">TEXTILES Y VESTUARIOS </t>
  </si>
  <si>
    <t xml:space="preserve">PRODUCTOS Y UTILES VARIOS </t>
  </si>
  <si>
    <t>SEGUROS</t>
  </si>
  <si>
    <t xml:space="preserve">SERVICIOS DE CONSERVACION , REPARACIONES MENORES </t>
  </si>
  <si>
    <t>PAPEL, CARTON E IMPRESOS</t>
  </si>
  <si>
    <t>CUERO,CAUCHO Y PLASTICO</t>
  </si>
  <si>
    <t>PRODUCTOS DE MINERALES , METALICOS Y NO METALICOS</t>
  </si>
  <si>
    <t>COMBUSTIBLES , LUBRICANTES , PRODUCTOS QUIMICOS Y CONEXOS</t>
  </si>
  <si>
    <t>NOTA: Al mes de Marzo 2022, la DGM no presenta Pasivos No Corrientes.</t>
  </si>
  <si>
    <t>AL 31 MARZO DEL 2022</t>
  </si>
  <si>
    <t>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</si>
</sst>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18"/>
      <name val="Garamond"/>
      <family val="1"/>
    </font>
    <font>
      <sz val="20"/>
      <name val="Brush Script MT"/>
      <family val="4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Calibri"/>
      <family val="2"/>
      <scheme val="minor"/>
    </font>
    <font>
      <sz val="12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u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0" fontId="4" fillId="2" borderId="0" xfId="2" applyFont="1" applyFill="1" applyAlignment="1">
      <alignment horizontal="center" vertical="center"/>
    </xf>
    <xf numFmtId="0" fontId="4" fillId="2" borderId="0" xfId="2" applyFont="1" applyFill="1"/>
    <xf numFmtId="0" fontId="4" fillId="2" borderId="0" xfId="2" applyFont="1" applyFill="1" applyAlignment="1">
      <alignment horizontal="left"/>
    </xf>
    <xf numFmtId="0" fontId="3" fillId="2" borderId="0" xfId="2" applyFill="1"/>
    <xf numFmtId="43" fontId="3" fillId="2" borderId="0" xfId="1" applyFont="1" applyFill="1"/>
    <xf numFmtId="0" fontId="0" fillId="2" borderId="0" xfId="0" applyFill="1"/>
    <xf numFmtId="43" fontId="0" fillId="0" borderId="0" xfId="0" applyNumberFormat="1"/>
    <xf numFmtId="43" fontId="0" fillId="0" borderId="0" xfId="1" applyFont="1"/>
    <xf numFmtId="43" fontId="6" fillId="2" borderId="0" xfId="1" applyFont="1" applyFill="1" applyAlignment="1">
      <alignment horizontal="left"/>
    </xf>
    <xf numFmtId="0" fontId="2" fillId="2" borderId="0" xfId="0" applyFont="1" applyFill="1"/>
    <xf numFmtId="43" fontId="2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" fontId="3" fillId="2" borderId="0" xfId="1" applyNumberFormat="1" applyFont="1" applyFill="1"/>
    <xf numFmtId="0" fontId="11" fillId="2" borderId="0" xfId="0" applyFont="1" applyFill="1" applyAlignment="1">
      <alignment horizontal="center"/>
    </xf>
    <xf numFmtId="0" fontId="13" fillId="2" borderId="0" xfId="0" applyFont="1" applyFill="1"/>
    <xf numFmtId="4" fontId="14" fillId="2" borderId="0" xfId="0" applyNumberFormat="1" applyFont="1" applyFill="1"/>
    <xf numFmtId="4" fontId="11" fillId="2" borderId="0" xfId="1" applyNumberFormat="1" applyFont="1" applyFill="1"/>
    <xf numFmtId="4" fontId="11" fillId="2" borderId="1" xfId="1" applyNumberFormat="1" applyFont="1" applyFill="1" applyBorder="1"/>
    <xf numFmtId="4" fontId="14" fillId="2" borderId="0" xfId="1" applyNumberFormat="1" applyFont="1" applyFill="1" applyBorder="1"/>
    <xf numFmtId="0" fontId="12" fillId="2" borderId="0" xfId="0" applyFont="1" applyFill="1" applyAlignment="1">
      <alignment horizontal="left"/>
    </xf>
    <xf numFmtId="4" fontId="11" fillId="2" borderId="0" xfId="1" applyNumberFormat="1" applyFont="1" applyFill="1" applyBorder="1"/>
    <xf numFmtId="39" fontId="11" fillId="2" borderId="3" xfId="1" applyNumberFormat="1" applyFont="1" applyFill="1" applyBorder="1"/>
    <xf numFmtId="4" fontId="13" fillId="2" borderId="0" xfId="1" applyNumberFormat="1" applyFont="1" applyFill="1"/>
    <xf numFmtId="0" fontId="2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3" fontId="1" fillId="2" borderId="0" xfId="1" applyFont="1" applyFill="1" applyAlignment="1">
      <alignment horizontal="center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4" fontId="2" fillId="2" borderId="0" xfId="1" applyNumberFormat="1" applyFont="1" applyFill="1" applyAlignment="1">
      <alignment horizontal="center"/>
    </xf>
    <xf numFmtId="0" fontId="17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center"/>
    </xf>
    <xf numFmtId="4" fontId="0" fillId="0" borderId="0" xfId="1" applyNumberFormat="1" applyFont="1"/>
    <xf numFmtId="0" fontId="0" fillId="0" borderId="0" xfId="0" applyFont="1"/>
    <xf numFmtId="43" fontId="19" fillId="2" borderId="0" xfId="1" applyFont="1" applyFill="1"/>
    <xf numFmtId="43" fontId="19" fillId="2" borderId="1" xfId="1" applyFont="1" applyFill="1" applyBorder="1"/>
    <xf numFmtId="43" fontId="5" fillId="2" borderId="0" xfId="1" applyFont="1" applyFill="1"/>
    <xf numFmtId="43" fontId="5" fillId="2" borderId="0" xfId="1" applyFont="1" applyFill="1" applyBorder="1"/>
    <xf numFmtId="43" fontId="5" fillId="2" borderId="1" xfId="1" applyFont="1" applyFill="1" applyBorder="1"/>
    <xf numFmtId="43" fontId="5" fillId="2" borderId="2" xfId="1" applyFont="1" applyFill="1" applyBorder="1"/>
    <xf numFmtId="43" fontId="5" fillId="2" borderId="3" xfId="1" applyFont="1" applyFill="1" applyBorder="1"/>
    <xf numFmtId="49" fontId="20" fillId="2" borderId="0" xfId="1" applyNumberFormat="1" applyFont="1" applyFill="1" applyAlignment="1">
      <alignment horizontal="right"/>
    </xf>
    <xf numFmtId="49" fontId="19" fillId="2" borderId="1" xfId="1" applyNumberFormat="1" applyFont="1" applyFill="1" applyBorder="1" applyAlignment="1">
      <alignment horizontal="right"/>
    </xf>
    <xf numFmtId="49" fontId="5" fillId="2" borderId="2" xfId="1" applyNumberFormat="1" applyFont="1" applyFill="1" applyBorder="1" applyAlignment="1">
      <alignment horizontal="right"/>
    </xf>
    <xf numFmtId="49" fontId="5" fillId="2" borderId="1" xfId="1" applyNumberFormat="1" applyFont="1" applyFill="1" applyBorder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/>
    <xf numFmtId="0" fontId="21" fillId="2" borderId="0" xfId="0" applyFont="1" applyFill="1"/>
    <xf numFmtId="0" fontId="22" fillId="2" borderId="0" xfId="0" applyFont="1" applyFill="1"/>
    <xf numFmtId="43" fontId="5" fillId="2" borderId="0" xfId="1" applyFont="1" applyFill="1" applyAlignment="1">
      <alignment horizontal="right"/>
    </xf>
    <xf numFmtId="0" fontId="14" fillId="2" borderId="0" xfId="0" applyFont="1" applyFill="1"/>
    <xf numFmtId="4" fontId="14" fillId="2" borderId="0" xfId="1" applyNumberFormat="1" applyFont="1" applyFill="1"/>
    <xf numFmtId="0" fontId="11" fillId="2" borderId="0" xfId="0" applyFont="1" applyFill="1" applyAlignment="1">
      <alignment horizontal="left"/>
    </xf>
    <xf numFmtId="43" fontId="21" fillId="2" borderId="0" xfId="1" applyFont="1" applyFill="1" applyAlignment="1"/>
    <xf numFmtId="0" fontId="21" fillId="2" borderId="0" xfId="0" applyFont="1" applyFill="1" applyAlignment="1">
      <alignment horizontal="center"/>
    </xf>
    <xf numFmtId="43" fontId="1" fillId="2" borderId="0" xfId="1" applyFont="1" applyFill="1" applyAlignment="1"/>
    <xf numFmtId="0" fontId="1" fillId="2" borderId="0" xfId="0" applyFont="1" applyFill="1"/>
    <xf numFmtId="0" fontId="23" fillId="2" borderId="0" xfId="0" applyFont="1" applyFill="1" applyAlignment="1">
      <alignment horizontal="center"/>
    </xf>
    <xf numFmtId="0" fontId="5" fillId="2" borderId="0" xfId="0" applyFont="1" applyFill="1"/>
    <xf numFmtId="0" fontId="19" fillId="2" borderId="0" xfId="0" applyFont="1" applyFill="1"/>
    <xf numFmtId="17" fontId="5" fillId="2" borderId="0" xfId="1" applyNumberFormat="1" applyFont="1" applyFill="1"/>
    <xf numFmtId="0" fontId="19" fillId="2" borderId="0" xfId="0" applyFont="1" applyFill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0" fontId="25" fillId="2" borderId="0" xfId="0" applyFont="1" applyFill="1"/>
    <xf numFmtId="0" fontId="26" fillId="2" borderId="0" xfId="0" applyFont="1" applyFill="1"/>
    <xf numFmtId="43" fontId="19" fillId="2" borderId="0" xfId="1" applyFont="1" applyFill="1" applyBorder="1" applyAlignment="1">
      <alignment horizontal="center"/>
    </xf>
    <xf numFmtId="4" fontId="14" fillId="2" borderId="1" xfId="1" applyNumberFormat="1" applyFont="1" applyFill="1" applyBorder="1" applyAlignment="1">
      <alignment horizontal="center" vertical="center"/>
    </xf>
    <xf numFmtId="43" fontId="27" fillId="2" borderId="0" xfId="1" applyFont="1" applyFill="1" applyAlignment="1">
      <alignment horizontal="center"/>
    </xf>
    <xf numFmtId="43" fontId="27" fillId="2" borderId="0" xfId="1" applyFont="1" applyFill="1" applyAlignment="1">
      <alignment horizontal="center" vertical="center"/>
    </xf>
    <xf numFmtId="4" fontId="14" fillId="2" borderId="0" xfId="1" applyNumberFormat="1" applyFont="1" applyFill="1" applyBorder="1" applyAlignment="1">
      <alignment horizontal="right" vertical="center"/>
    </xf>
    <xf numFmtId="43" fontId="19" fillId="0" borderId="1" xfId="1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43" fontId="0" fillId="2" borderId="0" xfId="1" applyFont="1" applyFill="1" applyAlignment="1">
      <alignment horizontal="center"/>
    </xf>
    <xf numFmtId="43" fontId="2" fillId="2" borderId="0" xfId="1" applyFont="1" applyFill="1" applyAlignment="1">
      <alignment horizontal="left"/>
    </xf>
    <xf numFmtId="0" fontId="7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9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4" fillId="2" borderId="0" xfId="2" quotePrefix="1" applyFont="1" applyFill="1" applyAlignment="1">
      <alignment horizontal="center" vertical="center"/>
    </xf>
    <xf numFmtId="0" fontId="4" fillId="2" borderId="0" xfId="2" applyFont="1" applyFill="1" applyAlignment="1">
      <alignment horizontal="center" vertical="center"/>
    </xf>
    <xf numFmtId="0" fontId="23" fillId="2" borderId="0" xfId="0" applyFont="1" applyFill="1" applyAlignment="1">
      <alignment horizontal="center"/>
    </xf>
    <xf numFmtId="0" fontId="5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center"/>
    </xf>
    <xf numFmtId="0" fontId="15" fillId="2" borderId="0" xfId="2" applyFont="1" applyFill="1" applyAlignment="1">
      <alignment horizontal="center" vertical="center"/>
    </xf>
    <xf numFmtId="43" fontId="21" fillId="2" borderId="0" xfId="1" applyFont="1" applyFill="1" applyAlignment="1">
      <alignment horizontal="center"/>
    </xf>
    <xf numFmtId="43" fontId="1" fillId="2" borderId="0" xfId="1" applyFont="1" applyFill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 xr:uid="{85717185-13F9-4790-B87B-E4DBDE2F59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0</xdr:row>
      <xdr:rowOff>1</xdr:rowOff>
    </xdr:from>
    <xdr:to>
      <xdr:col>5</xdr:col>
      <xdr:colOff>352424</xdr:colOff>
      <xdr:row>6</xdr:row>
      <xdr:rowOff>19050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65BB1AEC-3BF6-49A6-B2D6-C9678383438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"/>
          <a:ext cx="3086099" cy="13144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56</xdr:row>
      <xdr:rowOff>73024</xdr:rowOff>
    </xdr:from>
    <xdr:to>
      <xdr:col>6</xdr:col>
      <xdr:colOff>1171575</xdr:colOff>
      <xdr:row>57</xdr:row>
      <xdr:rowOff>161924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62CEF9-0AA4-46E1-B57C-484AD9812CC1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750549"/>
          <a:ext cx="6296025" cy="2794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676275</xdr:colOff>
      <xdr:row>0</xdr:row>
      <xdr:rowOff>0</xdr:rowOff>
    </xdr:from>
    <xdr:to>
      <xdr:col>5</xdr:col>
      <xdr:colOff>400050</xdr:colOff>
      <xdr:row>6</xdr:row>
      <xdr:rowOff>47625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F2DC6DA7-A7DB-407D-8D39-CD0EE618560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" y="0"/>
          <a:ext cx="3057525" cy="13430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58</xdr:row>
      <xdr:rowOff>142875</xdr:rowOff>
    </xdr:from>
    <xdr:to>
      <xdr:col>7</xdr:col>
      <xdr:colOff>1647824</xdr:colOff>
      <xdr:row>60</xdr:row>
      <xdr:rowOff>42545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FB7595B-687D-4B3C-B2EA-BCADC51836E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" y="10410825"/>
          <a:ext cx="6677025" cy="2901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0</xdr:row>
      <xdr:rowOff>0</xdr:rowOff>
    </xdr:from>
    <xdr:to>
      <xdr:col>6</xdr:col>
      <xdr:colOff>657225</xdr:colOff>
      <xdr:row>5</xdr:row>
      <xdr:rowOff>238125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3CE66DA-6003-4A1B-9F5F-944336EA5C4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0"/>
          <a:ext cx="3057525" cy="1447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AB48A-D0EE-485A-A0E5-075B011DE865}">
  <dimension ref="A1:L61"/>
  <sheetViews>
    <sheetView tabSelected="1" topLeftCell="A28" zoomScaleNormal="100" workbookViewId="0">
      <selection activeCell="G46" sqref="G46"/>
    </sheetView>
  </sheetViews>
  <sheetFormatPr defaultColWidth="11.42578125" defaultRowHeight="15" x14ac:dyDescent="0.25"/>
  <cols>
    <col min="1" max="1" width="14.140625" customWidth="1"/>
    <col min="5" max="5" width="15.7109375" customWidth="1"/>
    <col min="6" max="6" width="12.7109375" customWidth="1"/>
    <col min="7" max="7" width="18.5703125" style="8" customWidth="1"/>
    <col min="12" max="12" width="15.7109375" bestFit="1" customWidth="1"/>
  </cols>
  <sheetData>
    <row r="1" spans="1:7" x14ac:dyDescent="0.25">
      <c r="A1" s="63"/>
      <c r="B1" s="2"/>
      <c r="C1" s="3"/>
      <c r="D1" s="2"/>
      <c r="E1" s="4"/>
      <c r="F1" s="4"/>
      <c r="G1" s="5"/>
    </row>
    <row r="2" spans="1:7" ht="15" customHeight="1" x14ac:dyDescent="0.25">
      <c r="A2" s="63"/>
      <c r="B2" s="2"/>
      <c r="C2" s="3"/>
      <c r="D2" s="2"/>
      <c r="E2" s="4"/>
      <c r="F2" s="4"/>
      <c r="G2" s="5"/>
    </row>
    <row r="3" spans="1:7" x14ac:dyDescent="0.25">
      <c r="A3" s="63"/>
      <c r="B3" s="2"/>
      <c r="C3" s="3"/>
      <c r="D3" s="2"/>
      <c r="E3" s="4"/>
      <c r="F3" s="4"/>
      <c r="G3" s="5"/>
    </row>
    <row r="4" spans="1:7" ht="23.25" customHeight="1" x14ac:dyDescent="0.25">
      <c r="A4" s="63"/>
      <c r="B4" s="2"/>
      <c r="C4" s="3"/>
      <c r="D4" s="2"/>
      <c r="E4" s="4"/>
      <c r="F4" s="4"/>
      <c r="G4" s="5"/>
    </row>
    <row r="5" spans="1:7" ht="29.25" customHeight="1" x14ac:dyDescent="0.25">
      <c r="A5" s="63"/>
      <c r="B5" s="2"/>
      <c r="C5" s="3"/>
      <c r="D5" s="2"/>
      <c r="E5" s="4"/>
      <c r="F5" s="4"/>
      <c r="G5" s="5"/>
    </row>
    <row r="6" spans="1:7" ht="4.5" customHeight="1" x14ac:dyDescent="0.25">
      <c r="A6" s="63"/>
      <c r="B6" s="2"/>
      <c r="C6" s="3"/>
      <c r="D6" s="2"/>
      <c r="E6" s="4"/>
      <c r="F6" s="4"/>
      <c r="G6" s="5"/>
    </row>
    <row r="7" spans="1:7" ht="21.75" customHeight="1" x14ac:dyDescent="0.3">
      <c r="A7" s="75" t="s">
        <v>0</v>
      </c>
      <c r="B7" s="75"/>
      <c r="C7" s="75"/>
      <c r="D7" s="75"/>
      <c r="E7" s="75"/>
      <c r="F7" s="75"/>
      <c r="G7" s="75"/>
    </row>
    <row r="8" spans="1:7" ht="15" customHeight="1" x14ac:dyDescent="0.3">
      <c r="A8" s="75" t="s">
        <v>78</v>
      </c>
      <c r="B8" s="75"/>
      <c r="C8" s="75"/>
      <c r="D8" s="75"/>
      <c r="E8" s="75"/>
      <c r="F8" s="75"/>
      <c r="G8" s="75"/>
    </row>
    <row r="9" spans="1:7" ht="15" customHeight="1" x14ac:dyDescent="0.3">
      <c r="A9" s="75" t="s">
        <v>1</v>
      </c>
      <c r="B9" s="75"/>
      <c r="C9" s="75"/>
      <c r="D9" s="75"/>
      <c r="E9" s="75"/>
      <c r="F9" s="75"/>
      <c r="G9" s="75"/>
    </row>
    <row r="10" spans="1:7" ht="15" customHeight="1" x14ac:dyDescent="0.25">
      <c r="A10" s="6"/>
      <c r="B10" s="6"/>
      <c r="C10" s="6"/>
      <c r="D10" s="6"/>
      <c r="E10" s="6"/>
      <c r="F10" s="6"/>
      <c r="G10" s="71"/>
    </row>
    <row r="11" spans="1:7" ht="15" customHeight="1" x14ac:dyDescent="0.25">
      <c r="A11" s="59" t="s">
        <v>2</v>
      </c>
      <c r="B11" s="60"/>
      <c r="C11" s="60"/>
      <c r="D11" s="60"/>
      <c r="E11" s="60"/>
      <c r="F11" s="60"/>
      <c r="G11" s="35"/>
    </row>
    <row r="12" spans="1:7" ht="15" customHeight="1" x14ac:dyDescent="0.25">
      <c r="A12" s="59" t="s">
        <v>3</v>
      </c>
      <c r="B12" s="60"/>
      <c r="C12" s="60"/>
      <c r="D12" s="60"/>
      <c r="E12" s="60"/>
      <c r="F12" s="60"/>
      <c r="G12" s="61"/>
    </row>
    <row r="13" spans="1:7" ht="15" customHeight="1" x14ac:dyDescent="0.25">
      <c r="A13" s="60" t="s">
        <v>4</v>
      </c>
      <c r="B13" s="60"/>
      <c r="C13" s="60"/>
      <c r="D13" s="60"/>
      <c r="E13" s="62"/>
      <c r="F13" s="60"/>
      <c r="G13" s="35">
        <v>398694.74</v>
      </c>
    </row>
    <row r="14" spans="1:7" ht="15" customHeight="1" x14ac:dyDescent="0.25">
      <c r="A14" s="60" t="s">
        <v>5</v>
      </c>
      <c r="B14" s="60"/>
      <c r="C14" s="60"/>
      <c r="D14" s="60"/>
      <c r="E14" s="62"/>
      <c r="F14" s="60"/>
      <c r="G14" s="35">
        <v>636099.26</v>
      </c>
    </row>
    <row r="15" spans="1:7" ht="15" customHeight="1" x14ac:dyDescent="0.25">
      <c r="A15" s="60" t="s">
        <v>6</v>
      </c>
      <c r="B15" s="60"/>
      <c r="C15" s="60"/>
      <c r="D15" s="60"/>
      <c r="E15" s="62"/>
      <c r="F15" s="60"/>
      <c r="G15" s="36">
        <v>1199452.5</v>
      </c>
    </row>
    <row r="16" spans="1:7" ht="15" customHeight="1" x14ac:dyDescent="0.25">
      <c r="A16" s="59" t="s">
        <v>7</v>
      </c>
      <c r="B16" s="60"/>
      <c r="C16" s="60"/>
      <c r="D16" s="60"/>
      <c r="E16" s="62"/>
      <c r="F16" s="60"/>
      <c r="G16" s="37">
        <f>SUM(G13:G15)</f>
        <v>2234246.5</v>
      </c>
    </row>
    <row r="17" spans="1:7" ht="15" customHeight="1" x14ac:dyDescent="0.25">
      <c r="A17" s="59"/>
      <c r="B17" s="60"/>
      <c r="C17" s="60"/>
      <c r="D17" s="60"/>
      <c r="E17" s="62"/>
      <c r="F17" s="60"/>
      <c r="G17" s="35"/>
    </row>
    <row r="18" spans="1:7" ht="15" customHeight="1" x14ac:dyDescent="0.25">
      <c r="A18" s="59" t="s">
        <v>8</v>
      </c>
      <c r="B18" s="60"/>
      <c r="C18" s="60"/>
      <c r="D18" s="60"/>
      <c r="E18" s="62"/>
      <c r="F18" s="60"/>
      <c r="G18" s="35"/>
    </row>
    <row r="19" spans="1:7" ht="15" customHeight="1" x14ac:dyDescent="0.25">
      <c r="A19" s="59" t="s">
        <v>9</v>
      </c>
      <c r="B19" s="60"/>
      <c r="C19" s="60"/>
      <c r="D19" s="60"/>
      <c r="E19" s="62"/>
      <c r="F19" s="60"/>
      <c r="G19" s="35"/>
    </row>
    <row r="20" spans="1:7" ht="15" customHeight="1" x14ac:dyDescent="0.25">
      <c r="A20" s="60" t="s">
        <v>10</v>
      </c>
      <c r="B20" s="60"/>
      <c r="C20" s="60"/>
      <c r="D20" s="60"/>
      <c r="E20" s="62"/>
      <c r="F20" s="60"/>
      <c r="G20" s="36">
        <v>15826698.4</v>
      </c>
    </row>
    <row r="21" spans="1:7" ht="15" customHeight="1" x14ac:dyDescent="0.25">
      <c r="A21" s="59" t="s">
        <v>11</v>
      </c>
      <c r="B21" s="60"/>
      <c r="C21" s="60"/>
      <c r="D21" s="60"/>
      <c r="E21" s="62"/>
      <c r="F21" s="60"/>
      <c r="G21" s="38">
        <f>+G20</f>
        <v>15826698.4</v>
      </c>
    </row>
    <row r="22" spans="1:7" ht="15" customHeight="1" x14ac:dyDescent="0.25">
      <c r="A22" s="59" t="s">
        <v>12</v>
      </c>
      <c r="B22" s="60"/>
      <c r="C22" s="60"/>
      <c r="D22" s="60"/>
      <c r="E22" s="62"/>
      <c r="F22" s="60"/>
      <c r="G22" s="35"/>
    </row>
    <row r="23" spans="1:7" ht="15" customHeight="1" x14ac:dyDescent="0.25">
      <c r="A23" s="60" t="s">
        <v>13</v>
      </c>
      <c r="B23" s="60"/>
      <c r="C23" s="60"/>
      <c r="D23" s="60"/>
      <c r="E23" s="62"/>
      <c r="F23" s="60"/>
      <c r="G23" s="36">
        <v>6293706.2000000002</v>
      </c>
    </row>
    <row r="24" spans="1:7" ht="17.25" customHeight="1" x14ac:dyDescent="0.25">
      <c r="A24" s="59" t="s">
        <v>14</v>
      </c>
      <c r="B24" s="60"/>
      <c r="C24" s="60"/>
      <c r="D24" s="60"/>
      <c r="E24" s="62"/>
      <c r="F24" s="60"/>
      <c r="G24" s="39">
        <f>G23</f>
        <v>6293706.2000000002</v>
      </c>
    </row>
    <row r="25" spans="1:7" ht="16.5" customHeight="1" x14ac:dyDescent="0.25">
      <c r="A25" s="59" t="s">
        <v>15</v>
      </c>
      <c r="B25" s="60"/>
      <c r="C25" s="60"/>
      <c r="D25" s="60"/>
      <c r="E25" s="62"/>
      <c r="F25" s="60"/>
      <c r="G25" s="40">
        <f>+G21+G24</f>
        <v>22120404.600000001</v>
      </c>
    </row>
    <row r="26" spans="1:7" ht="15" customHeight="1" x14ac:dyDescent="0.25">
      <c r="A26" s="59"/>
      <c r="B26" s="60"/>
      <c r="C26" s="60"/>
      <c r="D26" s="60"/>
      <c r="E26" s="62"/>
      <c r="F26" s="60"/>
      <c r="G26" s="38"/>
    </row>
    <row r="27" spans="1:7" ht="15" customHeight="1" thickBot="1" x14ac:dyDescent="0.3">
      <c r="A27" s="80" t="s">
        <v>16</v>
      </c>
      <c r="B27" s="80"/>
      <c r="C27" s="60"/>
      <c r="D27" s="60"/>
      <c r="E27" s="62"/>
      <c r="F27" s="60"/>
      <c r="G27" s="41">
        <f>SUM(G16,G25)</f>
        <v>24354651.100000001</v>
      </c>
    </row>
    <row r="28" spans="1:7" ht="7.5" customHeight="1" thickTop="1" x14ac:dyDescent="0.25">
      <c r="A28" s="64"/>
      <c r="B28" s="64"/>
      <c r="C28" s="60"/>
      <c r="D28" s="60"/>
      <c r="E28" s="62"/>
      <c r="F28" s="60"/>
      <c r="G28" s="38"/>
    </row>
    <row r="29" spans="1:7" ht="15" customHeight="1" x14ac:dyDescent="0.25">
      <c r="A29" s="59" t="s">
        <v>17</v>
      </c>
      <c r="B29" s="60"/>
      <c r="C29" s="60"/>
      <c r="D29" s="60"/>
      <c r="E29" s="62"/>
      <c r="F29" s="60"/>
      <c r="G29" s="35"/>
    </row>
    <row r="30" spans="1:7" ht="15" customHeight="1" x14ac:dyDescent="0.25">
      <c r="A30" s="59" t="s">
        <v>18</v>
      </c>
      <c r="B30" s="60"/>
      <c r="C30" s="60"/>
      <c r="D30" s="60"/>
      <c r="E30" s="62"/>
      <c r="F30" s="60"/>
      <c r="G30" s="35"/>
    </row>
    <row r="31" spans="1:7" ht="15" customHeight="1" x14ac:dyDescent="0.25">
      <c r="A31" s="60" t="s">
        <v>19</v>
      </c>
      <c r="B31" s="60"/>
      <c r="C31" s="60"/>
      <c r="D31" s="60"/>
      <c r="E31" s="62"/>
      <c r="F31" s="60"/>
      <c r="G31" s="35">
        <v>1920397.21</v>
      </c>
    </row>
    <row r="32" spans="1:7" ht="15" customHeight="1" x14ac:dyDescent="0.25">
      <c r="A32" s="60" t="s">
        <v>20</v>
      </c>
      <c r="B32" s="60"/>
      <c r="C32" s="60"/>
      <c r="D32" s="60"/>
      <c r="E32" s="62"/>
      <c r="F32" s="60"/>
      <c r="G32" s="74">
        <v>4385.74</v>
      </c>
    </row>
    <row r="33" spans="1:12" ht="15" customHeight="1" x14ac:dyDescent="0.25">
      <c r="A33" s="59" t="s">
        <v>21</v>
      </c>
      <c r="B33" s="60"/>
      <c r="C33" s="60"/>
      <c r="D33" s="60"/>
      <c r="E33" s="60"/>
      <c r="F33" s="60"/>
      <c r="G33" s="37">
        <f>SUM(G31:G32)</f>
        <v>1924782.95</v>
      </c>
    </row>
    <row r="34" spans="1:12" ht="9.75" customHeight="1" x14ac:dyDescent="0.25">
      <c r="A34" s="59"/>
      <c r="B34" s="60"/>
      <c r="C34" s="60"/>
      <c r="D34" s="60"/>
      <c r="E34" s="60"/>
      <c r="F34" s="60"/>
      <c r="G34" s="35"/>
    </row>
    <row r="35" spans="1:12" ht="15" customHeight="1" x14ac:dyDescent="0.25">
      <c r="A35" s="59" t="s">
        <v>22</v>
      </c>
      <c r="B35" s="60"/>
      <c r="C35" s="60"/>
      <c r="D35" s="60"/>
      <c r="E35" s="60"/>
      <c r="F35" s="60"/>
      <c r="G35" s="42"/>
    </row>
    <row r="36" spans="1:12" ht="15" customHeight="1" x14ac:dyDescent="0.25">
      <c r="A36" s="60" t="s">
        <v>23</v>
      </c>
      <c r="B36" s="60"/>
      <c r="C36" s="60"/>
      <c r="D36" s="60"/>
      <c r="E36" s="62"/>
      <c r="F36" s="60"/>
      <c r="G36" s="43" t="s">
        <v>24</v>
      </c>
    </row>
    <row r="37" spans="1:12" ht="15" customHeight="1" x14ac:dyDescent="0.25">
      <c r="A37" s="59" t="s">
        <v>25</v>
      </c>
      <c r="B37" s="60"/>
      <c r="C37" s="60"/>
      <c r="D37" s="60"/>
      <c r="E37" s="60"/>
      <c r="F37" s="60"/>
      <c r="G37" s="44" t="s">
        <v>24</v>
      </c>
    </row>
    <row r="38" spans="1:12" ht="9" customHeight="1" x14ac:dyDescent="0.25">
      <c r="A38" s="59"/>
      <c r="B38" s="60"/>
      <c r="C38" s="60"/>
      <c r="D38" s="60"/>
      <c r="E38" s="60"/>
      <c r="F38" s="60"/>
      <c r="G38" s="45"/>
    </row>
    <row r="39" spans="1:12" ht="15" customHeight="1" x14ac:dyDescent="0.25">
      <c r="A39" s="80" t="s">
        <v>26</v>
      </c>
      <c r="B39" s="80"/>
      <c r="C39" s="60"/>
      <c r="D39" s="60"/>
      <c r="E39" s="60"/>
      <c r="F39" s="60"/>
      <c r="G39" s="37">
        <f>SUM(G33,G37)</f>
        <v>1924782.95</v>
      </c>
    </row>
    <row r="40" spans="1:12" ht="15" customHeight="1" x14ac:dyDescent="0.25">
      <c r="A40" s="64"/>
      <c r="B40" s="64"/>
      <c r="C40" s="60"/>
      <c r="D40" s="60"/>
      <c r="E40" s="60"/>
      <c r="F40" s="60"/>
      <c r="G40" s="37"/>
    </row>
    <row r="41" spans="1:12" ht="15" customHeight="1" x14ac:dyDescent="0.25">
      <c r="A41" s="59" t="s">
        <v>27</v>
      </c>
      <c r="B41" s="60"/>
      <c r="C41" s="60"/>
      <c r="D41" s="60"/>
      <c r="E41" s="60"/>
      <c r="F41" s="60"/>
      <c r="G41" s="35"/>
    </row>
    <row r="42" spans="1:12" ht="15" customHeight="1" x14ac:dyDescent="0.25">
      <c r="A42" s="60" t="s">
        <v>28</v>
      </c>
      <c r="B42" s="60"/>
      <c r="C42" s="60"/>
      <c r="D42" s="60"/>
      <c r="E42" s="62"/>
      <c r="F42" s="60"/>
      <c r="G42" s="35">
        <v>24202634.079999998</v>
      </c>
      <c r="L42" s="35"/>
    </row>
    <row r="43" spans="1:12" ht="15" customHeight="1" x14ac:dyDescent="0.25">
      <c r="A43" s="60" t="s">
        <v>29</v>
      </c>
      <c r="B43" s="60"/>
      <c r="C43" s="60"/>
      <c r="D43" s="60"/>
      <c r="E43" s="62"/>
      <c r="F43" s="60"/>
      <c r="G43" s="69">
        <v>-1173503.44</v>
      </c>
    </row>
    <row r="44" spans="1:12" ht="15" customHeight="1" x14ac:dyDescent="0.25">
      <c r="A44" s="60" t="s">
        <v>30</v>
      </c>
      <c r="B44" s="60"/>
      <c r="C44" s="60"/>
      <c r="D44" s="60"/>
      <c r="E44" s="60"/>
      <c r="F44" s="60"/>
      <c r="G44" s="36">
        <v>-599262.49</v>
      </c>
    </row>
    <row r="45" spans="1:12" ht="15" customHeight="1" x14ac:dyDescent="0.25">
      <c r="A45" s="59" t="s">
        <v>31</v>
      </c>
      <c r="B45" s="60"/>
      <c r="C45" s="60"/>
      <c r="D45" s="60"/>
      <c r="E45" s="60"/>
      <c r="F45" s="60"/>
      <c r="G45" s="38">
        <f>SUM(G42:G44)</f>
        <v>22429868.149999999</v>
      </c>
    </row>
    <row r="46" spans="1:12" ht="15" customHeight="1" x14ac:dyDescent="0.25">
      <c r="A46" s="60"/>
      <c r="B46" s="60"/>
      <c r="C46" s="60"/>
      <c r="D46" s="60"/>
      <c r="E46" s="60"/>
      <c r="F46" s="60"/>
      <c r="G46" s="35"/>
    </row>
    <row r="47" spans="1:12" ht="15" customHeight="1" thickBot="1" x14ac:dyDescent="0.3">
      <c r="A47" s="59" t="s">
        <v>32</v>
      </c>
      <c r="B47" s="60"/>
      <c r="C47" s="60"/>
      <c r="D47" s="60"/>
      <c r="E47" s="60"/>
      <c r="F47" s="60"/>
      <c r="G47" s="41">
        <f>+G33+G45</f>
        <v>24354651.099999998</v>
      </c>
    </row>
    <row r="48" spans="1:12" ht="15" customHeight="1" thickTop="1" x14ac:dyDescent="0.25">
      <c r="A48" s="60"/>
      <c r="B48" s="60"/>
      <c r="C48" s="60"/>
      <c r="D48" s="60"/>
      <c r="E48" s="60"/>
      <c r="F48" s="60"/>
      <c r="G48" s="35"/>
    </row>
    <row r="49" spans="1:7" ht="15" customHeight="1" x14ac:dyDescent="0.25">
      <c r="A49" s="77" t="s">
        <v>77</v>
      </c>
      <c r="B49" s="77"/>
      <c r="C49" s="77"/>
      <c r="D49" s="77"/>
      <c r="E49" s="77"/>
      <c r="F49" s="77"/>
      <c r="G49" s="77"/>
    </row>
    <row r="50" spans="1:7" ht="15" customHeight="1" x14ac:dyDescent="0.25">
      <c r="A50" s="9"/>
      <c r="B50" s="9"/>
      <c r="C50" s="9"/>
      <c r="D50" s="9"/>
      <c r="E50" s="9"/>
      <c r="F50" s="9"/>
      <c r="G50" s="9"/>
    </row>
    <row r="51" spans="1:7" ht="15" customHeight="1" x14ac:dyDescent="0.25">
      <c r="A51" s="9"/>
      <c r="B51" s="9"/>
      <c r="C51" s="9"/>
      <c r="D51" s="9"/>
      <c r="E51" s="9"/>
      <c r="F51" s="9"/>
      <c r="G51" s="9"/>
    </row>
    <row r="52" spans="1:7" ht="15" customHeight="1" x14ac:dyDescent="0.25">
      <c r="A52" s="9"/>
      <c r="B52" s="9"/>
      <c r="C52" s="9"/>
      <c r="D52" s="9"/>
      <c r="E52" s="9"/>
      <c r="F52" s="9"/>
      <c r="G52" s="9"/>
    </row>
    <row r="53" spans="1:7" ht="15" customHeight="1" x14ac:dyDescent="0.25">
      <c r="A53" s="10" t="s">
        <v>58</v>
      </c>
      <c r="B53" s="10"/>
      <c r="C53" s="10" t="s">
        <v>57</v>
      </c>
      <c r="D53" s="10"/>
      <c r="E53" s="10"/>
      <c r="F53" s="81" t="s">
        <v>47</v>
      </c>
      <c r="G53" s="81"/>
    </row>
    <row r="54" spans="1:7" s="34" customFormat="1" ht="13.5" customHeight="1" x14ac:dyDescent="0.25">
      <c r="A54" s="76" t="s">
        <v>46</v>
      </c>
      <c r="B54" s="76"/>
      <c r="C54" s="82" t="s">
        <v>50</v>
      </c>
      <c r="D54" s="82"/>
      <c r="E54" s="82"/>
      <c r="F54" s="76" t="s">
        <v>48</v>
      </c>
      <c r="G54" s="76"/>
    </row>
    <row r="55" spans="1:7" s="34" customFormat="1" ht="13.5" customHeight="1" x14ac:dyDescent="0.25">
      <c r="A55" s="11"/>
      <c r="B55" s="11"/>
      <c r="C55" s="65"/>
      <c r="D55" s="65"/>
      <c r="E55" s="65"/>
      <c r="F55" s="11"/>
      <c r="G55" s="11"/>
    </row>
    <row r="56" spans="1:7" ht="15" customHeight="1" x14ac:dyDescent="0.25"/>
    <row r="57" spans="1:7" ht="15" customHeight="1" x14ac:dyDescent="0.25">
      <c r="A57" s="78"/>
      <c r="B57" s="78"/>
      <c r="C57" s="78"/>
      <c r="D57" s="78"/>
      <c r="E57" s="78"/>
      <c r="F57" s="78"/>
      <c r="G57" s="78"/>
    </row>
    <row r="58" spans="1:7" ht="15" customHeight="1" x14ac:dyDescent="0.25">
      <c r="A58" s="78"/>
      <c r="B58" s="78"/>
      <c r="C58" s="78"/>
      <c r="D58" s="78"/>
      <c r="E58" s="78"/>
      <c r="F58" s="78"/>
      <c r="G58" s="78"/>
    </row>
    <row r="59" spans="1:7" ht="15" customHeight="1" x14ac:dyDescent="0.25">
      <c r="A59" s="79"/>
      <c r="B59" s="79"/>
      <c r="C59" s="79"/>
      <c r="D59" s="79"/>
      <c r="E59" s="79"/>
      <c r="F59" s="79"/>
      <c r="G59" s="79"/>
    </row>
    <row r="60" spans="1:7" ht="15" customHeight="1" x14ac:dyDescent="0.25">
      <c r="A60" s="78"/>
      <c r="B60" s="78"/>
      <c r="C60" s="78"/>
      <c r="D60" s="78"/>
      <c r="E60" s="78"/>
      <c r="F60" s="78"/>
      <c r="G60" s="78"/>
    </row>
    <row r="61" spans="1:7" ht="15" customHeight="1" x14ac:dyDescent="0.25"/>
  </sheetData>
  <mergeCells count="14">
    <mergeCell ref="A57:G57"/>
    <mergeCell ref="A58:G58"/>
    <mergeCell ref="A59:G59"/>
    <mergeCell ref="A60:G60"/>
    <mergeCell ref="A27:B27"/>
    <mergeCell ref="A39:B39"/>
    <mergeCell ref="F53:G53"/>
    <mergeCell ref="A54:B54"/>
    <mergeCell ref="C54:E54"/>
    <mergeCell ref="A8:G8"/>
    <mergeCell ref="F54:G54"/>
    <mergeCell ref="A7:G7"/>
    <mergeCell ref="A49:G49"/>
    <mergeCell ref="A9:G9"/>
  </mergeCells>
  <printOptions horizontalCentered="1"/>
  <pageMargins left="0.70866141732283505" right="0.70866141732283505" top="0.55118110236220497" bottom="0.74803149606299202" header="0.31496062992126" footer="0.31496062992126"/>
  <pageSetup scale="82" orientation="portrait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68F3B-D8CF-4E4B-B936-86D337A34C85}">
  <sheetPr>
    <pageSetUpPr fitToPage="1"/>
  </sheetPr>
  <dimension ref="A1:J93"/>
  <sheetViews>
    <sheetView view="pageBreakPreview" topLeftCell="A22" zoomScaleNormal="100" zoomScaleSheetLayoutView="100" workbookViewId="0">
      <selection activeCell="H44" sqref="H44"/>
    </sheetView>
  </sheetViews>
  <sheetFormatPr defaultColWidth="11.42578125" defaultRowHeight="15" x14ac:dyDescent="0.25"/>
  <cols>
    <col min="1" max="1" width="6.85546875" customWidth="1"/>
    <col min="2" max="2" width="14.42578125" customWidth="1"/>
    <col min="3" max="3" width="8.42578125" customWidth="1"/>
    <col min="5" max="5" width="12.5703125" customWidth="1"/>
    <col min="6" max="6" width="8.85546875" customWidth="1"/>
    <col min="7" max="7" width="13.42578125" customWidth="1"/>
    <col min="8" max="8" width="26.28515625" style="33" customWidth="1"/>
  </cols>
  <sheetData>
    <row r="1" spans="1:8" x14ac:dyDescent="0.25">
      <c r="A1" s="6"/>
      <c r="B1" s="1"/>
      <c r="C1" s="2"/>
      <c r="D1" s="3"/>
      <c r="E1" s="2"/>
      <c r="F1" s="4"/>
      <c r="G1" s="4"/>
      <c r="H1" s="13"/>
    </row>
    <row r="2" spans="1:8" ht="15" customHeight="1" x14ac:dyDescent="0.25">
      <c r="A2" s="6"/>
      <c r="B2" s="1"/>
      <c r="C2" s="2"/>
      <c r="D2" s="3"/>
      <c r="E2" s="2"/>
      <c r="F2" s="4"/>
      <c r="G2" s="4"/>
      <c r="H2" s="13"/>
    </row>
    <row r="3" spans="1:8" x14ac:dyDescent="0.25">
      <c r="A3" s="6"/>
      <c r="B3" s="1"/>
      <c r="C3" s="2"/>
      <c r="D3" s="3"/>
      <c r="E3" s="2"/>
      <c r="F3" s="4"/>
      <c r="G3" s="4"/>
      <c r="H3" s="13"/>
    </row>
    <row r="4" spans="1:8" ht="34.5" customHeight="1" x14ac:dyDescent="0.25">
      <c r="A4" s="83"/>
      <c r="B4" s="83"/>
      <c r="C4" s="83"/>
      <c r="D4" s="83"/>
      <c r="E4" s="83"/>
      <c r="F4" s="83"/>
      <c r="G4" s="83"/>
      <c r="H4" s="83"/>
    </row>
    <row r="5" spans="1:8" ht="15.75" customHeight="1" x14ac:dyDescent="0.25">
      <c r="A5" s="84"/>
      <c r="B5" s="84"/>
      <c r="C5" s="84"/>
      <c r="D5" s="84"/>
      <c r="E5" s="84"/>
      <c r="F5" s="84"/>
      <c r="G5" s="84"/>
      <c r="H5" s="84"/>
    </row>
    <row r="6" spans="1:8" ht="21.75" customHeight="1" x14ac:dyDescent="0.25">
      <c r="A6" s="85"/>
      <c r="B6" s="86"/>
      <c r="C6" s="86"/>
      <c r="D6" s="86"/>
      <c r="E6" s="86"/>
      <c r="F6" s="86"/>
      <c r="G6" s="86"/>
      <c r="H6" s="86"/>
    </row>
    <row r="7" spans="1:8" ht="17.25" customHeight="1" x14ac:dyDescent="0.3">
      <c r="A7" s="87" t="s">
        <v>34</v>
      </c>
      <c r="B7" s="87"/>
      <c r="C7" s="87"/>
      <c r="D7" s="87"/>
      <c r="E7" s="87"/>
      <c r="F7" s="87"/>
      <c r="G7" s="87"/>
      <c r="H7" s="87"/>
    </row>
    <row r="8" spans="1:8" ht="16.5" customHeight="1" x14ac:dyDescent="0.3">
      <c r="A8" s="87" t="s">
        <v>79</v>
      </c>
      <c r="B8" s="87"/>
      <c r="C8" s="87"/>
      <c r="D8" s="87"/>
      <c r="E8" s="87"/>
      <c r="F8" s="87"/>
      <c r="G8" s="87"/>
      <c r="H8" s="87"/>
    </row>
    <row r="9" spans="1:8" ht="15.75" customHeight="1" x14ac:dyDescent="0.3">
      <c r="A9" s="87" t="s">
        <v>1</v>
      </c>
      <c r="B9" s="87"/>
      <c r="C9" s="87"/>
      <c r="D9" s="87"/>
      <c r="E9" s="87"/>
      <c r="F9" s="87"/>
      <c r="G9" s="87"/>
      <c r="H9" s="87"/>
    </row>
    <row r="10" spans="1:8" ht="18.75" x14ac:dyDescent="0.3">
      <c r="A10" s="58"/>
      <c r="B10" s="58"/>
      <c r="C10" s="58"/>
      <c r="D10" s="58"/>
      <c r="E10" s="58"/>
      <c r="F10" s="58"/>
      <c r="G10" s="58"/>
      <c r="H10" s="58"/>
    </row>
    <row r="11" spans="1:8" ht="15.75" x14ac:dyDescent="0.25">
      <c r="A11" s="46"/>
      <c r="B11" s="46"/>
      <c r="C11" s="46"/>
      <c r="D11" s="46"/>
      <c r="E11" s="46"/>
      <c r="F11" s="46"/>
      <c r="G11" s="46"/>
      <c r="H11" s="72"/>
    </row>
    <row r="12" spans="1:8" ht="16.5" customHeight="1" x14ac:dyDescent="0.25">
      <c r="A12" s="14"/>
      <c r="B12" s="14"/>
      <c r="C12" s="14"/>
      <c r="D12" s="14"/>
      <c r="E12" s="14"/>
      <c r="F12" s="14"/>
      <c r="G12" s="14"/>
      <c r="H12" s="14"/>
    </row>
    <row r="13" spans="1:8" ht="16.5" customHeight="1" x14ac:dyDescent="0.25">
      <c r="A13" s="47" t="s">
        <v>35</v>
      </c>
      <c r="B13" s="48"/>
      <c r="C13" s="49"/>
      <c r="D13" s="49"/>
      <c r="E13" s="49"/>
      <c r="F13" s="49"/>
      <c r="G13" s="49"/>
      <c r="H13" s="50"/>
    </row>
    <row r="14" spans="1:8" ht="16.5" customHeight="1" x14ac:dyDescent="0.25">
      <c r="A14" s="48"/>
      <c r="B14" s="51" t="s">
        <v>36</v>
      </c>
      <c r="C14" s="51"/>
      <c r="D14" s="51"/>
      <c r="E14" s="51"/>
      <c r="F14" s="51"/>
      <c r="G14" s="51"/>
      <c r="H14" s="16">
        <v>12069783.050000001</v>
      </c>
    </row>
    <row r="15" spans="1:8" ht="16.5" customHeight="1" x14ac:dyDescent="0.25">
      <c r="A15" s="48" t="s">
        <v>64</v>
      </c>
      <c r="B15" s="51" t="s">
        <v>63</v>
      </c>
      <c r="C15" s="51"/>
      <c r="D15" s="51"/>
      <c r="E15" s="51"/>
      <c r="F15" s="51"/>
      <c r="G15" s="51"/>
      <c r="H15" s="16">
        <v>152165.98000000001</v>
      </c>
    </row>
    <row r="16" spans="1:8" ht="16.5" customHeight="1" x14ac:dyDescent="0.25">
      <c r="A16" s="48"/>
      <c r="B16" s="51" t="s">
        <v>65</v>
      </c>
      <c r="C16" s="51"/>
      <c r="D16" s="51"/>
      <c r="E16" s="51"/>
      <c r="F16" s="51"/>
      <c r="G16" s="51"/>
      <c r="H16" s="16">
        <f>H14-H15</f>
        <v>11917617.07</v>
      </c>
    </row>
    <row r="17" spans="1:8" ht="16.5" customHeight="1" x14ac:dyDescent="0.25">
      <c r="A17" s="48" t="s">
        <v>66</v>
      </c>
      <c r="B17" s="51" t="s">
        <v>37</v>
      </c>
      <c r="C17" s="51"/>
      <c r="D17" s="51"/>
      <c r="E17" s="51"/>
      <c r="F17" s="51"/>
      <c r="G17" s="51"/>
      <c r="H17" s="70" t="s">
        <v>56</v>
      </c>
    </row>
    <row r="18" spans="1:8" ht="16.5" customHeight="1" x14ac:dyDescent="0.25">
      <c r="A18" s="47" t="s">
        <v>38</v>
      </c>
      <c r="B18" s="48"/>
      <c r="C18" s="51"/>
      <c r="D18" s="51"/>
      <c r="E18" s="51"/>
      <c r="F18" s="51"/>
      <c r="G18" s="51"/>
      <c r="H18" s="17">
        <f>SUM(H16:H17)</f>
        <v>11917617.07</v>
      </c>
    </row>
    <row r="19" spans="1:8" ht="16.5" customHeight="1" x14ac:dyDescent="0.25">
      <c r="A19" s="47"/>
      <c r="B19" s="48"/>
      <c r="C19" s="51"/>
      <c r="D19" s="51"/>
      <c r="E19" s="51"/>
      <c r="F19" s="51"/>
      <c r="G19" s="51"/>
      <c r="H19" s="17"/>
    </row>
    <row r="20" spans="1:8" ht="16.5" customHeight="1" x14ac:dyDescent="0.25">
      <c r="A20" s="47"/>
      <c r="B20" s="48"/>
      <c r="C20" s="51"/>
      <c r="D20" s="51"/>
      <c r="E20" s="51"/>
      <c r="F20" s="51"/>
      <c r="G20" s="51"/>
      <c r="H20" s="17"/>
    </row>
    <row r="21" spans="1:8" ht="16.5" customHeight="1" x14ac:dyDescent="0.25">
      <c r="A21" s="47" t="s">
        <v>39</v>
      </c>
      <c r="B21" s="48"/>
      <c r="C21" s="51"/>
      <c r="D21" s="51"/>
      <c r="E21" s="51"/>
      <c r="F21" s="51"/>
      <c r="G21" s="51"/>
      <c r="H21" s="52"/>
    </row>
    <row r="22" spans="1:8" ht="16.5" customHeight="1" x14ac:dyDescent="0.25">
      <c r="A22" s="48"/>
      <c r="B22" s="68" t="s">
        <v>60</v>
      </c>
      <c r="C22" s="51"/>
      <c r="D22" s="51"/>
      <c r="E22" s="51"/>
      <c r="F22" s="51"/>
      <c r="G22" s="51"/>
      <c r="H22" s="18">
        <f>SUM(H23:H25)</f>
        <v>9953129.0999999996</v>
      </c>
    </row>
    <row r="23" spans="1:8" ht="16.5" customHeight="1" x14ac:dyDescent="0.25">
      <c r="A23" s="48"/>
      <c r="B23" s="51" t="s">
        <v>40</v>
      </c>
      <c r="C23" s="51"/>
      <c r="D23" s="51"/>
      <c r="E23" s="51"/>
      <c r="F23" s="51"/>
      <c r="G23" s="51"/>
      <c r="H23" s="19">
        <v>8615223.6899999995</v>
      </c>
    </row>
    <row r="24" spans="1:8" ht="16.5" customHeight="1" x14ac:dyDescent="0.25">
      <c r="A24" s="48"/>
      <c r="B24" s="51" t="s">
        <v>41</v>
      </c>
      <c r="C24" s="51"/>
      <c r="D24" s="51"/>
      <c r="E24" s="51"/>
      <c r="F24" s="51"/>
      <c r="G24" s="51"/>
      <c r="H24" s="19">
        <v>44000</v>
      </c>
    </row>
    <row r="25" spans="1:8" ht="16.5" customHeight="1" x14ac:dyDescent="0.25">
      <c r="A25" s="48"/>
      <c r="B25" s="51" t="s">
        <v>42</v>
      </c>
      <c r="C25" s="51"/>
      <c r="D25" s="51"/>
      <c r="E25" s="51"/>
      <c r="F25" s="51"/>
      <c r="G25" s="51"/>
      <c r="H25" s="19">
        <v>1293905.4099999999</v>
      </c>
    </row>
    <row r="26" spans="1:8" ht="16.5" customHeight="1" x14ac:dyDescent="0.25">
      <c r="A26" s="48"/>
      <c r="B26" s="51"/>
      <c r="C26" s="51"/>
      <c r="D26" s="51"/>
      <c r="E26" s="51"/>
      <c r="F26" s="51"/>
      <c r="G26" s="51"/>
      <c r="H26" s="19"/>
    </row>
    <row r="27" spans="1:8" ht="16.5" customHeight="1" x14ac:dyDescent="0.25">
      <c r="A27" s="48"/>
      <c r="B27" s="68" t="s">
        <v>61</v>
      </c>
      <c r="C27" s="51"/>
      <c r="D27" s="51"/>
      <c r="E27" s="51"/>
      <c r="F27" s="51"/>
      <c r="G27" s="51"/>
      <c r="H27" s="18">
        <f>SUM(H28:H33)</f>
        <v>1409736.8</v>
      </c>
    </row>
    <row r="28" spans="1:8" ht="16.5" customHeight="1" x14ac:dyDescent="0.25">
      <c r="A28" s="48"/>
      <c r="B28" s="51" t="s">
        <v>51</v>
      </c>
      <c r="C28" s="51"/>
      <c r="D28" s="51"/>
      <c r="E28" s="51"/>
      <c r="F28" s="51"/>
      <c r="G28" s="51"/>
      <c r="H28" s="19">
        <v>272583.09999999998</v>
      </c>
    </row>
    <row r="29" spans="1:8" ht="17.25" customHeight="1" x14ac:dyDescent="0.25">
      <c r="A29" s="48"/>
      <c r="B29" s="51" t="s">
        <v>59</v>
      </c>
      <c r="C29" s="51"/>
      <c r="D29" s="51"/>
      <c r="E29" s="51"/>
      <c r="F29" s="51"/>
      <c r="G29" s="51"/>
      <c r="H29" s="19">
        <v>253450</v>
      </c>
    </row>
    <row r="30" spans="1:8" ht="16.5" customHeight="1" x14ac:dyDescent="0.25">
      <c r="A30" s="48"/>
      <c r="B30" s="51" t="s">
        <v>71</v>
      </c>
      <c r="C30" s="51"/>
      <c r="D30" s="51"/>
      <c r="E30" s="51"/>
      <c r="F30" s="51"/>
      <c r="G30" s="51"/>
      <c r="H30" s="19">
        <v>701069.92</v>
      </c>
    </row>
    <row r="31" spans="1:8" ht="18.75" customHeight="1" x14ac:dyDescent="0.25">
      <c r="A31" s="48"/>
      <c r="B31" s="51" t="s">
        <v>72</v>
      </c>
      <c r="C31" s="51"/>
      <c r="D31" s="51"/>
      <c r="E31" s="51"/>
      <c r="F31" s="51"/>
      <c r="G31" s="51"/>
      <c r="H31" s="19">
        <v>174633.78</v>
      </c>
    </row>
    <row r="32" spans="1:8" ht="16.5" customHeight="1" x14ac:dyDescent="0.25">
      <c r="A32" s="48"/>
      <c r="B32" s="51" t="s">
        <v>67</v>
      </c>
      <c r="C32" s="51"/>
      <c r="D32" s="51"/>
      <c r="E32" s="51"/>
      <c r="F32" s="51"/>
      <c r="G32" s="51"/>
      <c r="H32" s="19">
        <v>8000</v>
      </c>
    </row>
    <row r="33" spans="1:10" ht="16.5" customHeight="1" x14ac:dyDescent="0.25">
      <c r="A33" s="48"/>
      <c r="B33" s="51" t="s">
        <v>68</v>
      </c>
      <c r="C33" s="51"/>
      <c r="D33" s="51"/>
      <c r="E33" s="51"/>
      <c r="F33" s="51"/>
      <c r="G33" s="51"/>
      <c r="H33" s="19"/>
    </row>
    <row r="34" spans="1:10" ht="17.25" customHeight="1" x14ac:dyDescent="0.25">
      <c r="A34" s="48"/>
      <c r="B34" s="51"/>
      <c r="C34" s="51"/>
      <c r="D34" s="51"/>
      <c r="E34" s="51"/>
      <c r="F34" s="51"/>
      <c r="G34" s="51"/>
      <c r="H34" s="19"/>
    </row>
    <row r="35" spans="1:10" ht="18" customHeight="1" x14ac:dyDescent="0.25">
      <c r="A35" s="48"/>
      <c r="B35" s="68" t="s">
        <v>62</v>
      </c>
      <c r="C35" s="67"/>
      <c r="D35" s="67"/>
      <c r="E35" s="51"/>
      <c r="F35" s="51"/>
      <c r="G35" s="51"/>
      <c r="H35" s="18">
        <f>SUM(H36:H41)</f>
        <v>554751.17000000004</v>
      </c>
      <c r="I35" s="7"/>
    </row>
    <row r="36" spans="1:10" ht="17.25" customHeight="1" x14ac:dyDescent="0.25">
      <c r="A36" s="48"/>
      <c r="B36" s="51" t="s">
        <v>69</v>
      </c>
      <c r="C36" s="51"/>
      <c r="D36" s="51"/>
      <c r="E36" s="51"/>
      <c r="F36" s="51"/>
      <c r="G36" s="51"/>
      <c r="H36" s="73">
        <v>70091.899999999994</v>
      </c>
      <c r="I36" s="8"/>
    </row>
    <row r="37" spans="1:10" ht="18" customHeight="1" x14ac:dyDescent="0.25">
      <c r="A37" s="48"/>
      <c r="B37" s="51" t="s">
        <v>73</v>
      </c>
      <c r="C37" s="51"/>
      <c r="D37" s="51"/>
      <c r="E37" s="51"/>
      <c r="F37" s="51"/>
      <c r="G37" s="51"/>
      <c r="H37" s="73">
        <v>79013.2</v>
      </c>
    </row>
    <row r="38" spans="1:10" ht="18.75" customHeight="1" x14ac:dyDescent="0.25">
      <c r="A38" s="48"/>
      <c r="B38" s="51" t="s">
        <v>74</v>
      </c>
      <c r="C38" s="51"/>
      <c r="D38" s="51"/>
      <c r="E38" s="51"/>
      <c r="F38" s="51"/>
      <c r="G38" s="51"/>
      <c r="H38" s="73">
        <v>16223.82</v>
      </c>
    </row>
    <row r="39" spans="1:10" ht="18.75" customHeight="1" x14ac:dyDescent="0.25">
      <c r="A39" s="48"/>
      <c r="B39" s="51" t="s">
        <v>75</v>
      </c>
      <c r="C39" s="51"/>
      <c r="D39" s="51"/>
      <c r="E39" s="51"/>
      <c r="F39" s="51"/>
      <c r="G39" s="51"/>
      <c r="H39" s="73">
        <v>231.48</v>
      </c>
      <c r="J39" s="20"/>
    </row>
    <row r="40" spans="1:10" ht="18" customHeight="1" x14ac:dyDescent="0.25">
      <c r="A40" s="48"/>
      <c r="B40" s="51" t="s">
        <v>76</v>
      </c>
      <c r="C40" s="51"/>
      <c r="D40" s="51"/>
      <c r="E40" s="51"/>
      <c r="F40" s="51"/>
      <c r="G40" s="51"/>
      <c r="H40" s="73">
        <v>54612.5</v>
      </c>
      <c r="J40" s="20"/>
    </row>
    <row r="41" spans="1:10" ht="21" customHeight="1" x14ac:dyDescent="0.25">
      <c r="A41" s="48"/>
      <c r="B41" s="51" t="s">
        <v>70</v>
      </c>
      <c r="C41" s="51"/>
      <c r="D41" s="51"/>
      <c r="E41" s="51"/>
      <c r="F41" s="51"/>
      <c r="G41" s="51"/>
      <c r="H41" s="73">
        <v>334578.27</v>
      </c>
    </row>
    <row r="42" spans="1:10" ht="18" customHeight="1" x14ac:dyDescent="0.25">
      <c r="A42" s="48"/>
      <c r="B42" s="51"/>
      <c r="C42" s="51"/>
      <c r="D42" s="51"/>
      <c r="E42" s="51"/>
      <c r="F42" s="51"/>
      <c r="G42" s="51"/>
      <c r="H42" s="73"/>
    </row>
    <row r="43" spans="1:10" ht="13.5" customHeight="1" x14ac:dyDescent="0.25">
      <c r="A43" s="47"/>
      <c r="B43" s="68" t="s">
        <v>43</v>
      </c>
      <c r="C43" s="51"/>
      <c r="D43" s="51"/>
      <c r="E43" s="51"/>
      <c r="F43" s="51"/>
      <c r="G43" s="51"/>
      <c r="H43" s="18">
        <v>599262.49</v>
      </c>
    </row>
    <row r="44" spans="1:10" ht="13.5" customHeight="1" x14ac:dyDescent="0.25">
      <c r="A44" s="47" t="s">
        <v>44</v>
      </c>
      <c r="B44" s="48"/>
      <c r="C44" s="51"/>
      <c r="D44" s="51"/>
      <c r="E44" s="51"/>
      <c r="F44" s="51"/>
      <c r="G44" s="51"/>
      <c r="H44" s="21">
        <f>SUM(H22,H27,H35,H43)</f>
        <v>12516879.560000001</v>
      </c>
    </row>
    <row r="45" spans="1:10" ht="13.5" customHeight="1" x14ac:dyDescent="0.25">
      <c r="A45" s="47"/>
      <c r="B45" s="48"/>
      <c r="C45" s="51"/>
      <c r="D45" s="51"/>
      <c r="E45" s="51"/>
      <c r="F45" s="51"/>
      <c r="G45" s="51"/>
      <c r="H45" s="21"/>
    </row>
    <row r="46" spans="1:10" ht="13.5" customHeight="1" thickBot="1" x14ac:dyDescent="0.3">
      <c r="A46" s="47" t="s">
        <v>45</v>
      </c>
      <c r="B46" s="48"/>
      <c r="C46" s="51"/>
      <c r="D46" s="51"/>
      <c r="E46" s="51"/>
      <c r="F46" s="51"/>
      <c r="G46" s="51"/>
      <c r="H46" s="22">
        <f>H18-H44</f>
        <v>-599262.49000000022</v>
      </c>
    </row>
    <row r="47" spans="1:10" ht="13.5" customHeight="1" thickTop="1" x14ac:dyDescent="0.25">
      <c r="A47" s="47"/>
      <c r="B47" s="53"/>
      <c r="C47" s="51"/>
      <c r="D47" s="51"/>
      <c r="E47" s="51"/>
      <c r="F47" s="51"/>
      <c r="G47" s="51"/>
      <c r="H47" s="21"/>
    </row>
    <row r="48" spans="1:10" ht="13.5" customHeight="1" x14ac:dyDescent="0.25">
      <c r="A48" s="47"/>
      <c r="B48" s="53"/>
      <c r="C48" s="51"/>
      <c r="D48" s="51"/>
      <c r="E48" s="51"/>
      <c r="F48" s="51"/>
      <c r="G48" s="51"/>
      <c r="H48" s="21"/>
    </row>
    <row r="49" spans="1:8" ht="13.5" customHeight="1" x14ac:dyDescent="0.25">
      <c r="A49" s="47"/>
      <c r="B49" s="53"/>
      <c r="C49" s="51"/>
      <c r="D49" s="51"/>
      <c r="E49" s="51"/>
      <c r="F49" s="51"/>
      <c r="G49" s="51"/>
      <c r="H49" s="21"/>
    </row>
    <row r="50" spans="1:8" ht="13.5" customHeight="1" x14ac:dyDescent="0.25">
      <c r="A50" s="47"/>
      <c r="B50" s="53"/>
      <c r="C50" s="51"/>
      <c r="D50" s="51"/>
      <c r="E50" s="51"/>
      <c r="F50" s="51"/>
      <c r="G50" s="51"/>
      <c r="H50" s="21"/>
    </row>
    <row r="51" spans="1:8" ht="13.5" customHeight="1" x14ac:dyDescent="0.25">
      <c r="A51" s="47"/>
      <c r="B51" s="53"/>
      <c r="C51" s="51"/>
      <c r="D51" s="51"/>
      <c r="E51" s="51"/>
      <c r="F51" s="51"/>
      <c r="G51" s="51"/>
      <c r="H51" s="21"/>
    </row>
    <row r="52" spans="1:8" ht="13.5" customHeight="1" x14ac:dyDescent="0.25">
      <c r="A52" s="54"/>
      <c r="B52" s="54"/>
      <c r="C52" s="54"/>
      <c r="D52" s="48"/>
      <c r="E52" s="48"/>
      <c r="F52" s="48"/>
      <c r="G52" s="91"/>
      <c r="H52" s="91"/>
    </row>
    <row r="53" spans="1:8" ht="13.5" customHeight="1" x14ac:dyDescent="0.25">
      <c r="A53" s="24" t="s">
        <v>49</v>
      </c>
      <c r="B53" s="24"/>
      <c r="C53" s="24"/>
      <c r="D53" s="65" t="s">
        <v>53</v>
      </c>
      <c r="E53" s="65"/>
      <c r="F53" s="10"/>
      <c r="G53" s="66" t="s">
        <v>54</v>
      </c>
      <c r="H53" s="66"/>
    </row>
    <row r="54" spans="1:8" ht="13.5" customHeight="1" x14ac:dyDescent="0.25">
      <c r="A54" s="56" t="s">
        <v>33</v>
      </c>
      <c r="B54" s="56"/>
      <c r="C54" s="93" t="s">
        <v>52</v>
      </c>
      <c r="D54" s="94"/>
      <c r="E54" s="94"/>
      <c r="F54" s="94"/>
      <c r="G54" s="76" t="s">
        <v>55</v>
      </c>
      <c r="H54" s="92"/>
    </row>
    <row r="55" spans="1:8" ht="13.5" customHeight="1" x14ac:dyDescent="0.25">
      <c r="A55" s="56"/>
      <c r="B55" s="56"/>
      <c r="C55" s="57"/>
      <c r="D55" s="57"/>
      <c r="E55" s="57"/>
      <c r="F55" s="57"/>
      <c r="G55" s="92"/>
      <c r="H55" s="92"/>
    </row>
    <row r="56" spans="1:8" ht="13.5" customHeight="1" x14ac:dyDescent="0.25">
      <c r="A56" s="54"/>
      <c r="B56" s="54"/>
      <c r="C56" s="54"/>
      <c r="D56" s="48"/>
      <c r="E56" s="48"/>
      <c r="F56" s="48"/>
      <c r="G56" s="55"/>
      <c r="H56" s="55"/>
    </row>
    <row r="57" spans="1:8" ht="15.75" customHeight="1" x14ac:dyDescent="0.25">
      <c r="A57" s="54"/>
      <c r="B57" s="54"/>
      <c r="C57" s="54"/>
      <c r="D57" s="48"/>
      <c r="E57" s="48"/>
      <c r="F57" s="48"/>
      <c r="G57" s="55"/>
      <c r="H57" s="55"/>
    </row>
    <row r="58" spans="1:8" ht="14.25" customHeight="1" x14ac:dyDescent="0.25">
      <c r="A58" s="88"/>
      <c r="B58" s="88"/>
      <c r="C58" s="88"/>
      <c r="D58" s="88"/>
      <c r="E58" s="88"/>
      <c r="F58" s="88"/>
      <c r="G58" s="88"/>
      <c r="H58" s="88"/>
    </row>
    <row r="59" spans="1:8" ht="15.75" x14ac:dyDescent="0.25">
      <c r="A59" s="88"/>
      <c r="B59" s="88"/>
      <c r="C59" s="88"/>
      <c r="D59" s="88"/>
      <c r="E59" s="88"/>
      <c r="F59" s="88"/>
      <c r="G59" s="88"/>
      <c r="H59" s="88"/>
    </row>
    <row r="60" spans="1:8" x14ac:dyDescent="0.25">
      <c r="A60" s="89"/>
      <c r="B60" s="89"/>
      <c r="C60" s="89"/>
      <c r="D60" s="89"/>
      <c r="E60" s="89"/>
      <c r="F60" s="89"/>
      <c r="G60" s="89"/>
      <c r="H60" s="89"/>
    </row>
    <row r="61" spans="1:8" x14ac:dyDescent="0.25">
      <c r="A61" s="90"/>
      <c r="B61" s="90"/>
      <c r="C61" s="90"/>
      <c r="D61" s="90"/>
      <c r="E61" s="90"/>
      <c r="F61" s="90"/>
      <c r="G61" s="90"/>
      <c r="H61" s="90"/>
    </row>
    <row r="62" spans="1:8" x14ac:dyDescent="0.25">
      <c r="B62" s="27">
        <f ca="1">B62:C71</f>
        <v>0</v>
      </c>
      <c r="C62" s="27"/>
      <c r="D62" s="26"/>
      <c r="E62" s="26"/>
      <c r="F62" s="26"/>
      <c r="G62" s="25"/>
      <c r="H62" s="25"/>
    </row>
    <row r="63" spans="1:8" x14ac:dyDescent="0.25">
      <c r="B63" s="27"/>
      <c r="C63" s="27"/>
      <c r="D63" s="26"/>
      <c r="E63" s="26"/>
      <c r="F63" s="26"/>
      <c r="G63" s="25"/>
      <c r="H63" s="25"/>
    </row>
    <row r="64" spans="1:8" x14ac:dyDescent="0.25">
      <c r="A64" s="28"/>
      <c r="B64" s="28"/>
      <c r="C64" s="28"/>
      <c r="D64" s="28"/>
      <c r="E64" s="28"/>
      <c r="F64" s="28"/>
      <c r="G64" s="28"/>
      <c r="H64" s="28"/>
    </row>
    <row r="65" spans="1:9" x14ac:dyDescent="0.25">
      <c r="A65" s="28"/>
      <c r="B65" s="28"/>
      <c r="C65" s="28"/>
      <c r="D65" s="28"/>
      <c r="E65" s="28"/>
      <c r="F65" s="28"/>
      <c r="G65" s="28"/>
      <c r="H65" s="28"/>
    </row>
    <row r="66" spans="1:9" x14ac:dyDescent="0.25">
      <c r="A66" s="29"/>
      <c r="B66" s="29"/>
      <c r="C66" s="29"/>
      <c r="D66" s="29"/>
      <c r="E66" s="29"/>
      <c r="F66" s="29"/>
      <c r="G66" s="29"/>
      <c r="H66" s="29"/>
    </row>
    <row r="67" spans="1:9" x14ac:dyDescent="0.25">
      <c r="A67" s="28"/>
      <c r="B67" s="28"/>
      <c r="C67" s="28"/>
      <c r="D67" s="28"/>
      <c r="E67" s="28"/>
      <c r="F67" s="28"/>
      <c r="G67" s="28"/>
      <c r="H67" s="28"/>
    </row>
    <row r="68" spans="1:9" x14ac:dyDescent="0.25">
      <c r="B68" s="27"/>
      <c r="C68" s="27"/>
      <c r="D68" s="26"/>
      <c r="E68" s="26"/>
      <c r="F68" s="26"/>
      <c r="G68" s="25"/>
      <c r="H68" s="25"/>
    </row>
    <row r="69" spans="1:9" x14ac:dyDescent="0.25">
      <c r="B69" s="27"/>
      <c r="C69" s="27"/>
      <c r="D69" s="26"/>
      <c r="E69" s="26"/>
      <c r="F69" s="26"/>
      <c r="G69" s="25"/>
      <c r="H69" s="25"/>
    </row>
    <row r="70" spans="1:9" x14ac:dyDescent="0.25">
      <c r="B70" s="27"/>
      <c r="C70" s="27"/>
      <c r="D70" s="26"/>
      <c r="E70" s="26"/>
      <c r="F70" s="26"/>
      <c r="G70" s="25"/>
      <c r="H70" s="25"/>
    </row>
    <row r="71" spans="1:9" x14ac:dyDescent="0.25">
      <c r="B71" s="27"/>
      <c r="C71" s="27"/>
      <c r="D71" s="26"/>
      <c r="E71" s="26"/>
      <c r="F71" s="26"/>
      <c r="G71" s="25"/>
      <c r="H71" s="25"/>
    </row>
    <row r="72" spans="1:9" x14ac:dyDescent="0.25">
      <c r="B72" s="28"/>
      <c r="C72" s="28"/>
      <c r="D72" s="28"/>
      <c r="E72" s="28"/>
      <c r="F72" s="28"/>
      <c r="G72" s="28"/>
      <c r="H72" s="28"/>
      <c r="I72" s="12"/>
    </row>
    <row r="73" spans="1:9" x14ac:dyDescent="0.25">
      <c r="B73" s="28"/>
      <c r="C73" s="28"/>
      <c r="D73" s="28"/>
      <c r="E73" s="28"/>
      <c r="F73" s="28"/>
      <c r="G73" s="28"/>
      <c r="H73" s="28"/>
      <c r="I73" s="27"/>
    </row>
    <row r="74" spans="1:9" x14ac:dyDescent="0.25">
      <c r="B74" s="29"/>
      <c r="C74" s="29"/>
      <c r="D74" s="29"/>
      <c r="E74" s="29"/>
      <c r="F74" s="29"/>
      <c r="G74" s="29"/>
      <c r="H74" s="29"/>
    </row>
    <row r="75" spans="1:9" x14ac:dyDescent="0.25">
      <c r="B75" s="28"/>
      <c r="C75" s="28"/>
      <c r="D75" s="28"/>
      <c r="E75" s="28"/>
      <c r="F75" s="28"/>
      <c r="G75" s="28"/>
      <c r="H75" s="28"/>
    </row>
    <row r="76" spans="1:9" x14ac:dyDescent="0.25">
      <c r="B76" s="11"/>
      <c r="C76" s="11"/>
      <c r="D76" s="12"/>
      <c r="E76" s="12"/>
      <c r="F76" s="12"/>
      <c r="G76" s="11"/>
      <c r="H76" s="30"/>
    </row>
    <row r="77" spans="1:9" x14ac:dyDescent="0.25">
      <c r="B77" s="11"/>
      <c r="C77" s="11"/>
      <c r="D77" s="12"/>
      <c r="E77" s="12"/>
      <c r="F77" s="12"/>
      <c r="G77" s="11"/>
      <c r="H77" s="30"/>
    </row>
    <row r="78" spans="1:9" x14ac:dyDescent="0.25">
      <c r="B78" s="11"/>
      <c r="C78" s="11"/>
      <c r="D78" s="12"/>
      <c r="E78" s="12"/>
      <c r="F78" s="12"/>
      <c r="G78" s="11"/>
      <c r="H78" s="30"/>
    </row>
    <row r="79" spans="1:9" x14ac:dyDescent="0.25">
      <c r="B79" s="11"/>
      <c r="C79" s="11"/>
      <c r="D79" s="12"/>
      <c r="E79" s="12"/>
      <c r="F79" s="12"/>
      <c r="G79" s="11"/>
      <c r="H79" s="30"/>
    </row>
    <row r="80" spans="1:9" x14ac:dyDescent="0.25">
      <c r="B80" s="11"/>
      <c r="C80" s="11"/>
      <c r="D80" s="12"/>
      <c r="E80" s="12"/>
      <c r="F80" s="12"/>
      <c r="G80" s="11"/>
      <c r="H80" s="30"/>
    </row>
    <row r="81" spans="2:8" x14ac:dyDescent="0.25">
      <c r="B81" s="11"/>
      <c r="C81" s="11"/>
      <c r="D81" s="12"/>
      <c r="E81" s="12"/>
      <c r="F81" s="12"/>
      <c r="G81" s="11"/>
      <c r="H81" s="30"/>
    </row>
    <row r="82" spans="2:8" x14ac:dyDescent="0.25">
      <c r="B82" s="11"/>
      <c r="C82" s="11"/>
      <c r="D82" s="12"/>
      <c r="E82" s="12"/>
      <c r="F82" s="12"/>
      <c r="G82" s="11"/>
      <c r="H82" s="30"/>
    </row>
    <row r="83" spans="2:8" x14ac:dyDescent="0.25">
      <c r="B83" s="11"/>
      <c r="C83" s="11"/>
      <c r="D83" s="12"/>
      <c r="E83" s="12"/>
      <c r="F83" s="12"/>
      <c r="G83" s="11"/>
      <c r="H83" s="30"/>
    </row>
    <row r="84" spans="2:8" x14ac:dyDescent="0.25">
      <c r="B84" s="11"/>
      <c r="C84" s="11"/>
      <c r="D84" s="12"/>
      <c r="E84" s="12"/>
      <c r="F84" s="12"/>
      <c r="G84" s="11"/>
      <c r="H84" s="30"/>
    </row>
    <row r="85" spans="2:8" x14ac:dyDescent="0.25">
      <c r="B85" s="11"/>
      <c r="C85" s="11"/>
      <c r="D85" s="12"/>
      <c r="E85" s="12"/>
      <c r="F85" s="12"/>
      <c r="G85" s="11"/>
      <c r="H85" s="30"/>
    </row>
    <row r="86" spans="2:8" x14ac:dyDescent="0.25">
      <c r="B86" s="11"/>
      <c r="C86" s="11"/>
      <c r="D86" s="12"/>
      <c r="E86" s="12"/>
      <c r="F86" s="12"/>
      <c r="G86" s="11"/>
      <c r="H86" s="30"/>
    </row>
    <row r="87" spans="2:8" x14ac:dyDescent="0.25">
      <c r="B87" s="11"/>
      <c r="C87" s="11"/>
      <c r="D87" s="12"/>
      <c r="E87" s="12"/>
      <c r="F87" s="12"/>
      <c r="G87" s="11"/>
      <c r="H87" s="30"/>
    </row>
    <row r="88" spans="2:8" x14ac:dyDescent="0.25">
      <c r="B88" s="11"/>
      <c r="C88" s="11"/>
      <c r="D88" s="15"/>
      <c r="E88" s="15"/>
      <c r="F88" s="15"/>
      <c r="G88" s="15"/>
      <c r="H88" s="23"/>
    </row>
    <row r="89" spans="2:8" x14ac:dyDescent="0.25">
      <c r="B89" s="15"/>
      <c r="C89" s="15"/>
      <c r="D89" s="31"/>
      <c r="E89" s="31"/>
      <c r="F89" s="31"/>
      <c r="G89" s="31"/>
      <c r="H89" s="31"/>
    </row>
    <row r="90" spans="2:8" x14ac:dyDescent="0.25">
      <c r="B90" s="31"/>
      <c r="C90" s="31"/>
      <c r="D90" s="31"/>
      <c r="E90" s="31"/>
      <c r="F90" s="31"/>
      <c r="G90" s="31"/>
      <c r="H90" s="31"/>
    </row>
    <row r="91" spans="2:8" x14ac:dyDescent="0.25">
      <c r="B91" s="31"/>
      <c r="C91" s="31"/>
      <c r="D91" s="32"/>
      <c r="E91" s="32"/>
      <c r="F91" s="32"/>
      <c r="G91" s="32"/>
      <c r="H91" s="32"/>
    </row>
    <row r="92" spans="2:8" x14ac:dyDescent="0.25">
      <c r="B92" s="32"/>
      <c r="C92" s="32"/>
      <c r="D92" s="31"/>
      <c r="E92" s="31"/>
      <c r="F92" s="31"/>
      <c r="G92" s="31"/>
      <c r="H92" s="31"/>
    </row>
    <row r="93" spans="2:8" x14ac:dyDescent="0.25">
      <c r="B93" s="31"/>
      <c r="C93" s="31"/>
    </row>
  </sheetData>
  <mergeCells count="14">
    <mergeCell ref="A58:H58"/>
    <mergeCell ref="A59:H59"/>
    <mergeCell ref="A60:H60"/>
    <mergeCell ref="A61:H61"/>
    <mergeCell ref="A9:H9"/>
    <mergeCell ref="G52:H52"/>
    <mergeCell ref="G54:H54"/>
    <mergeCell ref="G55:H55"/>
    <mergeCell ref="C54:F54"/>
    <mergeCell ref="A4:H4"/>
    <mergeCell ref="A5:H5"/>
    <mergeCell ref="A6:H6"/>
    <mergeCell ref="A7:H7"/>
    <mergeCell ref="A8:H8"/>
  </mergeCells>
  <printOptions horizontalCentered="1"/>
  <pageMargins left="0.23622047244094491" right="0.23622047244094491" top="0.35433070866141736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BALANCE GENERAL 31032022</vt:lpstr>
      <vt:lpstr>ESTADO DE RENDIMIENTO 31032022</vt:lpstr>
      <vt:lpstr>'BALANCE GENERAL 31032022'!Print_Area</vt:lpstr>
      <vt:lpstr>'ESTADO DE RENDIMIENTO 31032022'!Print_Area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Kelvin Pujols</dc:creator>
  <cp:lastModifiedBy>Sardis Frías</cp:lastModifiedBy>
  <cp:lastPrinted>2022-04-07T15:44:19Z</cp:lastPrinted>
  <dcterms:created xsi:type="dcterms:W3CDTF">2020-11-12T15:25:56Z</dcterms:created>
  <dcterms:modified xsi:type="dcterms:W3CDTF">2022-04-07T19:04:39Z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