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YO 2024\"/>
    </mc:Choice>
  </mc:AlternateContent>
  <xr:revisionPtr revIDLastSave="0" documentId="13_ncr:1_{B0085567-1434-4ACC-855E-72BC04A77908}" xr6:coauthVersionLast="47" xr6:coauthVersionMax="47" xr10:uidLastSave="{00000000-0000-0000-0000-000000000000}"/>
  <bookViews>
    <workbookView xWindow="-120" yWindow="-120" windowWidth="29040" windowHeight="15840" xr2:uid="{7AA6260C-0307-4F5A-BBEF-E0CC5AD52856}"/>
  </bookViews>
  <sheets>
    <sheet name="MAYO 2024" sheetId="1" r:id="rId1"/>
  </sheets>
  <definedNames>
    <definedName name="_xlnm.Print_Area" localSheetId="0">'MAYO 2024'!$A$1:$M$68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J55" i="1"/>
  <c r="I55" i="1"/>
  <c r="H55" i="1"/>
  <c r="G55" i="1"/>
  <c r="L8" i="1"/>
  <c r="M8" i="1" s="1"/>
  <c r="L53" i="1"/>
  <c r="M53" i="1" s="1"/>
  <c r="L50" i="1"/>
  <c r="M50" i="1" s="1"/>
  <c r="L47" i="1"/>
  <c r="M47" i="1" s="1"/>
  <c r="L46" i="1"/>
  <c r="M46" i="1" s="1"/>
  <c r="L45" i="1"/>
  <c r="M45" i="1" s="1"/>
  <c r="L42" i="1"/>
  <c r="M42" i="1" s="1"/>
  <c r="L38" i="1"/>
  <c r="M38" i="1" s="1"/>
  <c r="L35" i="1"/>
  <c r="M35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3" i="1"/>
  <c r="M23" i="1" s="1"/>
  <c r="L20" i="1"/>
  <c r="M20" i="1" s="1"/>
  <c r="L19" i="1"/>
  <c r="M19" i="1" s="1"/>
  <c r="L18" i="1"/>
  <c r="M18" i="1" s="1"/>
  <c r="L15" i="1"/>
  <c r="M15" i="1" s="1"/>
  <c r="L12" i="1"/>
  <c r="M12" i="1" s="1"/>
  <c r="L11" i="1"/>
  <c r="M11" i="1" s="1"/>
  <c r="L7" i="1"/>
  <c r="M7" i="1" s="1"/>
  <c r="M55" i="1" l="1"/>
  <c r="L55" i="1"/>
</calcChain>
</file>

<file path=xl/sharedStrings.xml><?xml version="1.0" encoding="utf-8"?>
<sst xmlns="http://schemas.openxmlformats.org/spreadsheetml/2006/main" count="95" uniqueCount="67">
  <si>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</si>
  <si>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</si>
  <si>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</si>
  <si>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</si>
  <si>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</si>
  <si>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</si>
  <si>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</si>
  <si>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</si>
  <si>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</si>
  <si>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</si>
  <si>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</si>
  <si>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</si>
  <si>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</si>
  <si>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</si>
  <si>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</si>
  <si>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</si>
  <si>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</si>
  <si>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</si>
  <si>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</si>
  <si>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</si>
  <si>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</si>
  <si>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ENCARGADO DEPARTAMENTO PLANIF</t>
  </si>
  <si>
    <t>LEANDRO CLAUDIO ALMONTE</t>
  </si>
  <si>
    <t>INGENIERO EN FISCALIZACION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</si>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</sst>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57</xdr:row>
      <xdr:rowOff>82925</xdr:rowOff>
    </xdr:from>
    <xdr:to>
      <xdr:col>2</xdr:col>
      <xdr:colOff>358588</xdr:colOff>
      <xdr:row>63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57</xdr:row>
      <xdr:rowOff>68360</xdr:rowOff>
    </xdr:from>
    <xdr:to>
      <xdr:col>6</xdr:col>
      <xdr:colOff>356299</xdr:colOff>
      <xdr:row>63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57</xdr:row>
      <xdr:rowOff>50990</xdr:rowOff>
    </xdr:from>
    <xdr:to>
      <xdr:col>11</xdr:col>
      <xdr:colOff>729025</xdr:colOff>
      <xdr:row>64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06"/>
  <sheetViews>
    <sheetView tabSelected="1" view="pageBreakPreview" topLeftCell="A53" zoomScaleNormal="85" zoomScaleSheetLayoutView="100" workbookViewId="0">
      <selection activeCell="I66" sqref="I66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7" ht="21.9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7" ht="21.9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7" ht="21.95" customHeight="1" x14ac:dyDescent="0.25">
      <c r="A4" s="3" t="s">
        <v>0</v>
      </c>
      <c r="B4" s="3" t="s">
        <v>1</v>
      </c>
      <c r="C4" s="3" t="s">
        <v>2</v>
      </c>
      <c r="D4" s="32" t="s">
        <v>3</v>
      </c>
      <c r="E4" s="33"/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</row>
    <row r="5" spans="1:17" ht="21.95" customHeight="1" x14ac:dyDescent="0.25">
      <c r="A5" s="30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7" ht="6.7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7" ht="21.95" customHeight="1" x14ac:dyDescent="0.25">
      <c r="A7" s="4">
        <v>1</v>
      </c>
      <c r="B7" s="5" t="s">
        <v>13</v>
      </c>
      <c r="C7" s="4" t="s">
        <v>14</v>
      </c>
      <c r="D7" s="6">
        <v>45139</v>
      </c>
      <c r="E7" s="6">
        <v>45322</v>
      </c>
      <c r="F7" s="5" t="s">
        <v>15</v>
      </c>
      <c r="G7" s="7">
        <v>43500</v>
      </c>
      <c r="H7" s="8">
        <v>1248.45</v>
      </c>
      <c r="I7" s="8">
        <v>936.62</v>
      </c>
      <c r="J7" s="8">
        <v>1322.4</v>
      </c>
      <c r="K7" s="8">
        <v>5125</v>
      </c>
      <c r="L7" s="8">
        <f>SUM(H7:K7)</f>
        <v>8632.4700000000012</v>
      </c>
      <c r="M7" s="8">
        <f>G7-L7</f>
        <v>34867.53</v>
      </c>
      <c r="Q7" s="1"/>
    </row>
    <row r="8" spans="1:17" ht="21.95" customHeight="1" x14ac:dyDescent="0.25">
      <c r="A8" s="4">
        <v>2</v>
      </c>
      <c r="B8" s="5" t="s">
        <v>16</v>
      </c>
      <c r="C8" s="4" t="s">
        <v>14</v>
      </c>
      <c r="D8" s="6">
        <v>45139</v>
      </c>
      <c r="E8" s="6">
        <v>45322</v>
      </c>
      <c r="F8" s="5" t="s">
        <v>17</v>
      </c>
      <c r="G8" s="7">
        <v>32500</v>
      </c>
      <c r="H8" s="8">
        <v>932.75</v>
      </c>
      <c r="I8" s="8">
        <v>0</v>
      </c>
      <c r="J8" s="8">
        <v>988</v>
      </c>
      <c r="K8" s="8">
        <v>125</v>
      </c>
      <c r="L8" s="8">
        <f>H8+I8+J8+K8</f>
        <v>2045.75</v>
      </c>
      <c r="M8" s="8">
        <f>G8-L8</f>
        <v>30454.25</v>
      </c>
      <c r="Q8" s="1"/>
    </row>
    <row r="9" spans="1:17" ht="21.95" customHeight="1" x14ac:dyDescent="0.25">
      <c r="A9" s="30" t="s">
        <v>18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7" ht="4.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7" ht="21.95" customHeight="1" x14ac:dyDescent="0.25">
      <c r="A11" s="9">
        <v>3</v>
      </c>
      <c r="B11" s="10" t="s">
        <v>19</v>
      </c>
      <c r="C11" s="9" t="s">
        <v>20</v>
      </c>
      <c r="D11" s="11">
        <v>45078</v>
      </c>
      <c r="E11" s="11">
        <v>45260</v>
      </c>
      <c r="F11" s="10" t="s">
        <v>21</v>
      </c>
      <c r="G11" s="8">
        <v>108000</v>
      </c>
      <c r="H11" s="8">
        <v>3099.6</v>
      </c>
      <c r="I11" s="8">
        <v>13987.17</v>
      </c>
      <c r="J11" s="8">
        <v>3283.2</v>
      </c>
      <c r="K11" s="8">
        <v>1378.97</v>
      </c>
      <c r="L11" s="8">
        <f>SUM(H11:K11)</f>
        <v>21748.940000000002</v>
      </c>
      <c r="M11" s="8">
        <f>G11-L11</f>
        <v>86251.06</v>
      </c>
    </row>
    <row r="12" spans="1:17" ht="21.95" customHeight="1" x14ac:dyDescent="0.25">
      <c r="A12" s="9">
        <v>4</v>
      </c>
      <c r="B12" s="10" t="s">
        <v>22</v>
      </c>
      <c r="C12" s="9" t="s">
        <v>20</v>
      </c>
      <c r="D12" s="11">
        <v>45017</v>
      </c>
      <c r="E12" s="11">
        <v>45199</v>
      </c>
      <c r="F12" s="10" t="s">
        <v>23</v>
      </c>
      <c r="G12" s="8">
        <v>75000</v>
      </c>
      <c r="H12" s="8">
        <v>2152.5</v>
      </c>
      <c r="I12" s="8">
        <v>6309.38</v>
      </c>
      <c r="J12" s="8">
        <v>2280</v>
      </c>
      <c r="K12" s="8">
        <v>2371.88</v>
      </c>
      <c r="L12" s="8">
        <f>SUM(H12:K12)</f>
        <v>13113.760000000002</v>
      </c>
      <c r="M12" s="8">
        <f>G12-L12</f>
        <v>61886.239999999998</v>
      </c>
    </row>
    <row r="13" spans="1:17" ht="21.95" customHeight="1" x14ac:dyDescent="0.25">
      <c r="A13" s="30" t="s">
        <v>18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7" ht="6.7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P14" s="1"/>
    </row>
    <row r="15" spans="1:17" ht="21.95" customHeight="1" x14ac:dyDescent="0.25">
      <c r="A15" s="9">
        <v>6</v>
      </c>
      <c r="B15" s="10" t="s">
        <v>24</v>
      </c>
      <c r="C15" s="9" t="s">
        <v>14</v>
      </c>
      <c r="D15" s="11">
        <v>45017</v>
      </c>
      <c r="E15" s="11">
        <v>45199</v>
      </c>
      <c r="F15" s="10" t="s">
        <v>25</v>
      </c>
      <c r="G15" s="8">
        <v>46000</v>
      </c>
      <c r="H15" s="8">
        <v>1320.2</v>
      </c>
      <c r="I15" s="8">
        <v>1289.46</v>
      </c>
      <c r="J15" s="8">
        <v>1398.4</v>
      </c>
      <c r="K15" s="8">
        <v>125</v>
      </c>
      <c r="L15" s="8">
        <f t="shared" ref="L15" si="0">SUM(H15:K15)</f>
        <v>4133.0599999999995</v>
      </c>
      <c r="M15" s="8">
        <f t="shared" ref="M15" si="1">G15-L15</f>
        <v>41866.94</v>
      </c>
    </row>
    <row r="16" spans="1:17" ht="21.95" customHeight="1" x14ac:dyDescent="0.25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9.7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21.95" customHeight="1" x14ac:dyDescent="0.25">
      <c r="A18" s="9">
        <v>7</v>
      </c>
      <c r="B18" s="10" t="s">
        <v>27</v>
      </c>
      <c r="C18" s="9" t="s">
        <v>14</v>
      </c>
      <c r="D18" s="11">
        <v>45078</v>
      </c>
      <c r="E18" s="11">
        <v>45626</v>
      </c>
      <c r="F18" s="10" t="s">
        <v>28</v>
      </c>
      <c r="G18" s="8">
        <v>130000</v>
      </c>
      <c r="H18" s="8">
        <v>3731</v>
      </c>
      <c r="I18" s="8">
        <v>19162.12</v>
      </c>
      <c r="J18" s="8">
        <v>3952</v>
      </c>
      <c r="K18" s="8">
        <v>125</v>
      </c>
      <c r="L18" s="8">
        <f>SUM(H18:K18)</f>
        <v>26970.12</v>
      </c>
      <c r="M18" s="8">
        <f>G18-L18</f>
        <v>103029.88</v>
      </c>
    </row>
    <row r="19" spans="1:13" ht="21.95" customHeight="1" x14ac:dyDescent="0.25">
      <c r="A19" s="9">
        <v>8</v>
      </c>
      <c r="B19" s="10" t="s">
        <v>29</v>
      </c>
      <c r="C19" s="9" t="s">
        <v>14</v>
      </c>
      <c r="D19" s="11">
        <v>45139</v>
      </c>
      <c r="E19" s="11">
        <v>45322</v>
      </c>
      <c r="F19" s="10" t="s">
        <v>30</v>
      </c>
      <c r="G19" s="8">
        <v>85000</v>
      </c>
      <c r="H19" s="8">
        <v>2439.5</v>
      </c>
      <c r="I19" s="8">
        <v>8576.99</v>
      </c>
      <c r="J19" s="8">
        <v>2584</v>
      </c>
      <c r="K19" s="8">
        <v>125</v>
      </c>
      <c r="L19" s="8">
        <f t="shared" ref="L19:L20" si="2">SUM(H19:K19)</f>
        <v>13725.49</v>
      </c>
      <c r="M19" s="8">
        <f t="shared" ref="M19:M20" si="3">G19-L19</f>
        <v>71274.509999999995</v>
      </c>
    </row>
    <row r="20" spans="1:13" ht="21.95" customHeight="1" x14ac:dyDescent="0.25">
      <c r="A20" s="9">
        <v>9</v>
      </c>
      <c r="B20" s="10" t="s">
        <v>31</v>
      </c>
      <c r="C20" s="9" t="s">
        <v>14</v>
      </c>
      <c r="D20" s="11">
        <v>45121</v>
      </c>
      <c r="E20" s="11">
        <v>45305</v>
      </c>
      <c r="F20" s="10" t="s">
        <v>32</v>
      </c>
      <c r="G20" s="8">
        <v>36000</v>
      </c>
      <c r="H20" s="8">
        <v>1033.2</v>
      </c>
      <c r="I20" s="8">
        <v>0</v>
      </c>
      <c r="J20" s="8">
        <v>1094.4000000000001</v>
      </c>
      <c r="K20" s="8">
        <v>125</v>
      </c>
      <c r="L20" s="8">
        <f t="shared" si="2"/>
        <v>2252.6000000000004</v>
      </c>
      <c r="M20" s="8">
        <f t="shared" si="3"/>
        <v>33747.4</v>
      </c>
    </row>
    <row r="21" spans="1:13" ht="21.95" customHeight="1" x14ac:dyDescent="0.25">
      <c r="A21" s="30" t="s">
        <v>33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6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21.95" customHeight="1" x14ac:dyDescent="0.25">
      <c r="A23" s="4">
        <v>10</v>
      </c>
      <c r="B23" s="10" t="s">
        <v>34</v>
      </c>
      <c r="C23" s="9" t="s">
        <v>14</v>
      </c>
      <c r="D23" s="11">
        <v>45139</v>
      </c>
      <c r="E23" s="11">
        <v>45322</v>
      </c>
      <c r="F23" s="10" t="s">
        <v>35</v>
      </c>
      <c r="G23" s="8">
        <v>55000</v>
      </c>
      <c r="H23" s="8">
        <v>1578.5</v>
      </c>
      <c r="I23" s="8">
        <v>2559.6799999999998</v>
      </c>
      <c r="J23" s="8">
        <v>1672</v>
      </c>
      <c r="K23" s="8">
        <v>25</v>
      </c>
      <c r="L23" s="8">
        <f>SUM(H23:K23)</f>
        <v>5835.18</v>
      </c>
      <c r="M23" s="8">
        <f>G23-L23</f>
        <v>49164.82</v>
      </c>
    </row>
    <row r="24" spans="1:13" ht="21.95" customHeight="1" x14ac:dyDescent="0.25">
      <c r="A24" s="30" t="s">
        <v>36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6.7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21.95" customHeight="1" x14ac:dyDescent="0.25">
      <c r="A26" s="4">
        <v>11</v>
      </c>
      <c r="B26" s="10" t="s">
        <v>37</v>
      </c>
      <c r="C26" s="9" t="s">
        <v>20</v>
      </c>
      <c r="D26" s="11">
        <v>45139</v>
      </c>
      <c r="E26" s="11">
        <v>45322</v>
      </c>
      <c r="F26" s="10" t="s">
        <v>35</v>
      </c>
      <c r="G26" s="8">
        <v>80000</v>
      </c>
      <c r="H26" s="8">
        <v>2296</v>
      </c>
      <c r="I26" s="8">
        <v>7400.87</v>
      </c>
      <c r="J26" s="8">
        <v>2432</v>
      </c>
      <c r="K26" s="8">
        <v>25</v>
      </c>
      <c r="L26" s="8">
        <f>SUM(H26:K26)</f>
        <v>12153.869999999999</v>
      </c>
      <c r="M26" s="8">
        <f>G26-L26</f>
        <v>67846.13</v>
      </c>
    </row>
    <row r="27" spans="1:13" ht="21.95" customHeight="1" x14ac:dyDescent="0.25">
      <c r="A27" s="4">
        <v>12</v>
      </c>
      <c r="B27" s="10" t="s">
        <v>38</v>
      </c>
      <c r="C27" s="9" t="s">
        <v>20</v>
      </c>
      <c r="D27" s="11">
        <v>45017</v>
      </c>
      <c r="E27" s="11">
        <v>45199</v>
      </c>
      <c r="F27" s="10" t="s">
        <v>35</v>
      </c>
      <c r="G27" s="8">
        <v>75000</v>
      </c>
      <c r="H27" s="8">
        <v>2152.5</v>
      </c>
      <c r="I27" s="8">
        <v>5623.19</v>
      </c>
      <c r="J27" s="8">
        <v>2280</v>
      </c>
      <c r="K27" s="8">
        <v>3555.92</v>
      </c>
      <c r="L27" s="8">
        <f t="shared" ref="L27:L31" si="4">SUM(H27:K27)</f>
        <v>13611.609999999999</v>
      </c>
      <c r="M27" s="8">
        <f t="shared" ref="M27:M31" si="5">G27-L27</f>
        <v>61388.39</v>
      </c>
    </row>
    <row r="28" spans="1:13" ht="21.95" customHeight="1" x14ac:dyDescent="0.25">
      <c r="A28" s="4">
        <v>13</v>
      </c>
      <c r="B28" s="10" t="s">
        <v>39</v>
      </c>
      <c r="C28" s="9" t="s">
        <v>14</v>
      </c>
      <c r="D28" s="11">
        <v>45151</v>
      </c>
      <c r="E28" s="11">
        <v>45304</v>
      </c>
      <c r="F28" s="10" t="s">
        <v>40</v>
      </c>
      <c r="G28" s="8">
        <v>65000</v>
      </c>
      <c r="H28" s="8">
        <v>1865.5</v>
      </c>
      <c r="I28" s="8">
        <v>4427.58</v>
      </c>
      <c r="J28" s="8">
        <v>1976</v>
      </c>
      <c r="K28" s="8">
        <v>125</v>
      </c>
      <c r="L28" s="8">
        <f t="shared" si="4"/>
        <v>8394.08</v>
      </c>
      <c r="M28" s="8">
        <f t="shared" si="5"/>
        <v>56605.919999999998</v>
      </c>
    </row>
    <row r="29" spans="1:13" ht="21.95" customHeight="1" x14ac:dyDescent="0.25">
      <c r="A29" s="4">
        <v>14</v>
      </c>
      <c r="B29" s="10" t="s">
        <v>41</v>
      </c>
      <c r="C29" s="9" t="s">
        <v>14</v>
      </c>
      <c r="D29" s="11">
        <v>44986</v>
      </c>
      <c r="E29" s="11">
        <v>45169</v>
      </c>
      <c r="F29" s="10" t="s">
        <v>35</v>
      </c>
      <c r="G29" s="8">
        <v>60000</v>
      </c>
      <c r="H29" s="8">
        <v>1722</v>
      </c>
      <c r="I29" s="8">
        <v>3486.68</v>
      </c>
      <c r="J29" s="8">
        <v>1824</v>
      </c>
      <c r="K29" s="8">
        <v>125</v>
      </c>
      <c r="L29" s="8">
        <f t="shared" si="4"/>
        <v>7157.68</v>
      </c>
      <c r="M29" s="8">
        <f t="shared" si="5"/>
        <v>52842.32</v>
      </c>
    </row>
    <row r="30" spans="1:13" ht="21.95" customHeight="1" x14ac:dyDescent="0.25">
      <c r="A30" s="4">
        <v>15</v>
      </c>
      <c r="B30" s="10" t="s">
        <v>42</v>
      </c>
      <c r="C30" s="9" t="s">
        <v>14</v>
      </c>
      <c r="D30" s="11">
        <v>45017</v>
      </c>
      <c r="E30" s="11">
        <v>45199</v>
      </c>
      <c r="F30" s="10" t="s">
        <v>23</v>
      </c>
      <c r="G30" s="8">
        <v>50000</v>
      </c>
      <c r="H30" s="8">
        <v>1435</v>
      </c>
      <c r="I30" s="8">
        <v>1854</v>
      </c>
      <c r="J30" s="8">
        <v>1520</v>
      </c>
      <c r="K30" s="8">
        <v>125</v>
      </c>
      <c r="L30" s="8">
        <f t="shared" si="4"/>
        <v>4934</v>
      </c>
      <c r="M30" s="8">
        <f t="shared" si="5"/>
        <v>45066</v>
      </c>
    </row>
    <row r="31" spans="1:13" ht="21.95" customHeight="1" x14ac:dyDescent="0.25">
      <c r="A31" s="4">
        <v>16</v>
      </c>
      <c r="B31" s="10" t="s">
        <v>43</v>
      </c>
      <c r="C31" s="9" t="s">
        <v>20</v>
      </c>
      <c r="D31" s="11">
        <v>45047</v>
      </c>
      <c r="E31" s="11">
        <v>45200</v>
      </c>
      <c r="F31" s="10" t="s">
        <v>44</v>
      </c>
      <c r="G31" s="8">
        <v>45000</v>
      </c>
      <c r="H31" s="8">
        <v>1291.5</v>
      </c>
      <c r="I31" s="8">
        <v>1148.33</v>
      </c>
      <c r="J31" s="8">
        <v>1368</v>
      </c>
      <c r="K31" s="8">
        <v>25</v>
      </c>
      <c r="L31" s="8">
        <f t="shared" si="4"/>
        <v>3832.83</v>
      </c>
      <c r="M31" s="8">
        <f t="shared" si="5"/>
        <v>41167.17</v>
      </c>
    </row>
    <row r="32" spans="1:13" ht="7.5" customHeight="1" x14ac:dyDescent="0.25">
      <c r="A32" s="12"/>
      <c r="B32" s="13"/>
      <c r="C32" s="14"/>
      <c r="D32" s="15"/>
      <c r="E32" s="15"/>
      <c r="F32" s="13"/>
      <c r="G32" s="16"/>
      <c r="H32" s="16"/>
      <c r="I32" s="16"/>
      <c r="J32" s="16"/>
      <c r="K32" s="16"/>
      <c r="L32" s="16"/>
      <c r="M32" s="16"/>
    </row>
    <row r="33" spans="1:16" ht="21.95" customHeight="1" x14ac:dyDescent="0.25">
      <c r="A33" s="30" t="s">
        <v>45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21.9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21.95" customHeight="1" x14ac:dyDescent="0.25">
      <c r="A35" s="4">
        <v>17</v>
      </c>
      <c r="B35" s="10" t="s">
        <v>46</v>
      </c>
      <c r="C35" s="9" t="s">
        <v>20</v>
      </c>
      <c r="D35" s="11">
        <v>45139</v>
      </c>
      <c r="E35" s="11">
        <v>45322</v>
      </c>
      <c r="F35" s="10" t="s">
        <v>47</v>
      </c>
      <c r="G35" s="8">
        <v>90000</v>
      </c>
      <c r="H35" s="8">
        <v>2583</v>
      </c>
      <c r="I35" s="8">
        <v>9753.1200000000008</v>
      </c>
      <c r="J35" s="8">
        <v>2736</v>
      </c>
      <c r="K35" s="8">
        <v>125</v>
      </c>
      <c r="L35" s="8">
        <f>SUM(H35:K35)</f>
        <v>15197.12</v>
      </c>
      <c r="M35" s="8">
        <f>G35-L35</f>
        <v>74802.880000000005</v>
      </c>
      <c r="P35" s="1"/>
    </row>
    <row r="36" spans="1:16" ht="21.95" customHeight="1" x14ac:dyDescent="0.25">
      <c r="A36" s="30" t="s">
        <v>48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6" ht="21.9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6" ht="21.95" customHeight="1" x14ac:dyDescent="0.25">
      <c r="A38" s="4">
        <v>18</v>
      </c>
      <c r="B38" s="10" t="s">
        <v>49</v>
      </c>
      <c r="C38" s="9" t="s">
        <v>20</v>
      </c>
      <c r="D38" s="11">
        <v>44986</v>
      </c>
      <c r="E38" s="11">
        <v>45169</v>
      </c>
      <c r="F38" s="10" t="s">
        <v>44</v>
      </c>
      <c r="G38" s="8">
        <v>80000</v>
      </c>
      <c r="H38" s="8">
        <v>2296</v>
      </c>
      <c r="I38" s="8">
        <v>7400.87</v>
      </c>
      <c r="J38" s="8">
        <v>2432</v>
      </c>
      <c r="K38" s="8">
        <v>5125</v>
      </c>
      <c r="L38" s="8">
        <f>SUM(H38:K38)</f>
        <v>17253.87</v>
      </c>
      <c r="M38" s="8">
        <f>G38-L38</f>
        <v>62746.130000000005</v>
      </c>
    </row>
    <row r="39" spans="1:16" ht="21.95" customHeight="1" x14ac:dyDescent="0.25">
      <c r="A39" s="17"/>
      <c r="B39" s="18"/>
      <c r="C39" s="19"/>
      <c r="D39" s="20"/>
      <c r="E39" s="20"/>
      <c r="F39" s="18"/>
      <c r="G39" s="21"/>
      <c r="H39" s="21"/>
      <c r="I39" s="21"/>
      <c r="J39" s="21"/>
      <c r="K39" s="21"/>
      <c r="L39" s="21"/>
      <c r="M39" s="22"/>
    </row>
    <row r="40" spans="1:16" ht="21.95" customHeight="1" x14ac:dyDescent="0.25">
      <c r="A40" s="30" t="s">
        <v>50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 ht="21.9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6" ht="21.95" customHeight="1" x14ac:dyDescent="0.25">
      <c r="A42" s="4">
        <v>19</v>
      </c>
      <c r="B42" s="10" t="s">
        <v>51</v>
      </c>
      <c r="C42" s="9" t="s">
        <v>20</v>
      </c>
      <c r="D42" s="11">
        <v>45139</v>
      </c>
      <c r="E42" s="11">
        <v>45322</v>
      </c>
      <c r="F42" s="10" t="s">
        <v>52</v>
      </c>
      <c r="G42" s="8">
        <v>32500</v>
      </c>
      <c r="H42" s="8">
        <v>932.75</v>
      </c>
      <c r="I42" s="8">
        <v>0</v>
      </c>
      <c r="J42" s="8">
        <v>988</v>
      </c>
      <c r="K42" s="8">
        <v>25</v>
      </c>
      <c r="L42" s="8">
        <f>SUM(H42:K42)</f>
        <v>1945.75</v>
      </c>
      <c r="M42" s="8">
        <f>G42-L42</f>
        <v>30554.25</v>
      </c>
    </row>
    <row r="43" spans="1:16" ht="21.95" customHeight="1" x14ac:dyDescent="0.25">
      <c r="A43" s="30" t="s">
        <v>53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6" ht="21.95" customHeight="1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6" ht="21.95" customHeight="1" x14ac:dyDescent="0.25">
      <c r="A45" s="23">
        <v>20</v>
      </c>
      <c r="B45" s="23" t="s">
        <v>54</v>
      </c>
      <c r="C45" s="23" t="s">
        <v>20</v>
      </c>
      <c r="D45" s="11">
        <v>45139</v>
      </c>
      <c r="E45" s="11">
        <v>45322</v>
      </c>
      <c r="F45" s="24" t="s">
        <v>55</v>
      </c>
      <c r="G45" s="8">
        <v>60000</v>
      </c>
      <c r="H45" s="8">
        <v>1722</v>
      </c>
      <c r="I45" s="8">
        <v>3486.68</v>
      </c>
      <c r="J45" s="8">
        <v>1824</v>
      </c>
      <c r="K45" s="8">
        <v>30330.22</v>
      </c>
      <c r="L45" s="8">
        <f t="shared" ref="L45:L47" si="6">SUM(H45:K45)</f>
        <v>37362.9</v>
      </c>
      <c r="M45" s="8">
        <f t="shared" ref="M45:M47" si="7">G45-L45</f>
        <v>22637.1</v>
      </c>
    </row>
    <row r="46" spans="1:16" ht="21.95" customHeight="1" x14ac:dyDescent="0.25">
      <c r="A46" s="23">
        <v>21</v>
      </c>
      <c r="B46" s="23" t="s">
        <v>56</v>
      </c>
      <c r="C46" s="23" t="s">
        <v>14</v>
      </c>
      <c r="D46" s="11">
        <v>45139</v>
      </c>
      <c r="E46" s="11">
        <v>45322</v>
      </c>
      <c r="F46" s="24" t="s">
        <v>57</v>
      </c>
      <c r="G46" s="8">
        <v>62000</v>
      </c>
      <c r="H46" s="8">
        <v>1779.4</v>
      </c>
      <c r="I46" s="8">
        <v>3863.04</v>
      </c>
      <c r="J46" s="8">
        <v>1884.8</v>
      </c>
      <c r="K46" s="8">
        <v>25</v>
      </c>
      <c r="L46" s="8">
        <f t="shared" si="6"/>
        <v>7552.2400000000007</v>
      </c>
      <c r="M46" s="8">
        <f t="shared" si="7"/>
        <v>54447.76</v>
      </c>
    </row>
    <row r="47" spans="1:16" ht="21.95" customHeight="1" x14ac:dyDescent="0.25">
      <c r="A47" s="9">
        <v>22</v>
      </c>
      <c r="B47" s="10" t="s">
        <v>58</v>
      </c>
      <c r="C47" s="9" t="s">
        <v>20</v>
      </c>
      <c r="D47" s="11">
        <v>44986</v>
      </c>
      <c r="E47" s="11">
        <v>45169</v>
      </c>
      <c r="F47" s="10" t="s">
        <v>35</v>
      </c>
      <c r="G47" s="8">
        <v>70000</v>
      </c>
      <c r="H47" s="8">
        <v>2009</v>
      </c>
      <c r="I47" s="8">
        <v>5368.48</v>
      </c>
      <c r="J47" s="8">
        <v>2128</v>
      </c>
      <c r="K47" s="8">
        <v>625</v>
      </c>
      <c r="L47" s="8">
        <f t="shared" si="6"/>
        <v>10130.48</v>
      </c>
      <c r="M47" s="8">
        <f t="shared" si="7"/>
        <v>59869.520000000004</v>
      </c>
    </row>
    <row r="48" spans="1:16" ht="21.95" customHeight="1" x14ac:dyDescent="0.25">
      <c r="A48" s="30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21.9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21.95" customHeight="1" x14ac:dyDescent="0.25">
      <c r="A50" s="4">
        <v>23</v>
      </c>
      <c r="B50" s="10" t="s">
        <v>60</v>
      </c>
      <c r="C50" s="9" t="s">
        <v>14</v>
      </c>
      <c r="D50" s="11">
        <v>45139</v>
      </c>
      <c r="E50" s="11">
        <v>45322</v>
      </c>
      <c r="F50" s="10" t="s">
        <v>61</v>
      </c>
      <c r="G50" s="8">
        <v>45000</v>
      </c>
      <c r="H50" s="8">
        <v>1291.5</v>
      </c>
      <c r="I50" s="8">
        <v>1148.33</v>
      </c>
      <c r="J50" s="8">
        <v>1368</v>
      </c>
      <c r="K50" s="8">
        <v>125</v>
      </c>
      <c r="L50" s="8">
        <f>SUM(H50:K50)</f>
        <v>3932.83</v>
      </c>
      <c r="M50" s="8">
        <f>G50-L50</f>
        <v>41067.17</v>
      </c>
    </row>
    <row r="51" spans="1:13" ht="21.95" customHeight="1" x14ac:dyDescent="0.25">
      <c r="A51" s="35" t="s">
        <v>62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7"/>
    </row>
    <row r="52" spans="1:13" ht="21.95" customHeight="1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40"/>
    </row>
    <row r="53" spans="1:13" ht="21.95" customHeight="1" x14ac:dyDescent="0.25">
      <c r="A53" s="4">
        <v>24</v>
      </c>
      <c r="B53" s="25" t="s">
        <v>63</v>
      </c>
      <c r="C53" s="4" t="s">
        <v>20</v>
      </c>
      <c r="D53" s="6">
        <v>44986</v>
      </c>
      <c r="E53" s="6">
        <v>45169</v>
      </c>
      <c r="F53" s="10" t="s">
        <v>64</v>
      </c>
      <c r="G53" s="8">
        <v>30000</v>
      </c>
      <c r="H53" s="8">
        <v>861</v>
      </c>
      <c r="I53" s="8">
        <v>0</v>
      </c>
      <c r="J53" s="8">
        <v>912</v>
      </c>
      <c r="K53" s="8">
        <v>6733</v>
      </c>
      <c r="L53" s="8">
        <f>SUM(H53:K53)</f>
        <v>8506</v>
      </c>
      <c r="M53" s="8">
        <f>G53-L53</f>
        <v>21494</v>
      </c>
    </row>
    <row r="54" spans="1:13" ht="21.95" customHeight="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8"/>
    </row>
    <row r="55" spans="1:13" ht="21.95" customHeight="1" x14ac:dyDescent="0.25">
      <c r="A55" s="41" t="s">
        <v>65</v>
      </c>
      <c r="B55" s="41"/>
      <c r="C55" s="41"/>
      <c r="D55" s="41"/>
      <c r="E55" s="41"/>
      <c r="F55" s="41"/>
      <c r="G55" s="29">
        <f>SUM(G7,G11,G12,,G15,G18,G19,G20,G23,G26:G31,G35,G38,G43:G47,G50,G53,G42,G8)</f>
        <v>1455500</v>
      </c>
      <c r="H55" s="29">
        <f>SUM(H7,H11,H12,,H15,H18,H19,H20,H23,H26:H31,H35,H38,H43:H47,H50,H53,H42,H8)</f>
        <v>41772.85</v>
      </c>
      <c r="I55" s="29">
        <f>SUM(I7,I11,I12,,I15,I18,I19,I20,I23,I26:I31,I35,I38,I43:I47,I50,I53,I42,I8)</f>
        <v>107782.58999999997</v>
      </c>
      <c r="J55" s="29">
        <f>SUM(J7:J8,J11:J12,J15,J18:J20,J23,J26:J31,J35,J38,J42,J45:J47,J50,J53)</f>
        <v>44247.200000000004</v>
      </c>
      <c r="K55" s="29">
        <f>SUM(K7:K8,K11:K12,,K15,K18:K20,K23,K26:K31,K35,K38,K42,K45:K47,K50,K53)</f>
        <v>56619.990000000005</v>
      </c>
      <c r="L55" s="29">
        <f>SUM(L7:L8,L11:L12,,L15,L18:L20,L23,L26:L31,L35,L38,L42,L45:L47,L50,L53)</f>
        <v>250422.62999999998</v>
      </c>
      <c r="M55" s="29">
        <f>SUM(M7:M8,M11:M12,,M15,M18:M20,M23,M26:M31,M35,M38,M42,M45:M47,M50,M53)</f>
        <v>1205077.3699999999</v>
      </c>
    </row>
    <row r="56" spans="1:13" ht="21.9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21.9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21.9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21.9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21.9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21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21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21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21.9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1.9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21.9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21.9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21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21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1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21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21.9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1.9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21.9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21.9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21.9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21.9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1.9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21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1.9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1.9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1.9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1.9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1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1.9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1.9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1.9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1.9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1.9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1.9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1.9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1.9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1.9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1.9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1.9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1.9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21.9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21.9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21.9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21.9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21.9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21.9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21.9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21.9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21.9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21.9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21.9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21.9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21.9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21.9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21.9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21.9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21.9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21.9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21.9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1.9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21.9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21.9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21.9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21.9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21.9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21.9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21.9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21.9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21.9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21.9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21.9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21.9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21.9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21.9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21.9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21.9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21.9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21.9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21.9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21.9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21.9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21.9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21.9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21.9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21.9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21.9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21.9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21.9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21.9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1.9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1.9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21.9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21.9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21.9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21.9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21.9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21.9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1.9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21.9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21.9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21.9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21.9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21.9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21.9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21.9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21.9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21.9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21.9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21.9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21.9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21.9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21.9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21.9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21.9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21.9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21.9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21.9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21.9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21.9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21.9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21.9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21.9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21.9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21.9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21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21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21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21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21.9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21.9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21.9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21.9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21.9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21.9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21.9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21.9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21.9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21.9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21.9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21.9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21.9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21.9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21.9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21.9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1.9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21.9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21.9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21.9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21.9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21.9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</sheetData>
  <mergeCells count="15">
    <mergeCell ref="A43:M44"/>
    <mergeCell ref="A48:M49"/>
    <mergeCell ref="A51:M52"/>
    <mergeCell ref="A55:F55"/>
    <mergeCell ref="A16:M17"/>
    <mergeCell ref="A21:M22"/>
    <mergeCell ref="A24:M25"/>
    <mergeCell ref="A33:M34"/>
    <mergeCell ref="A36:M37"/>
    <mergeCell ref="A40:M41"/>
    <mergeCell ref="A13:M14"/>
    <mergeCell ref="A1:M3"/>
    <mergeCell ref="D4:E4"/>
    <mergeCell ref="A5:M6"/>
    <mergeCell ref="A9:M10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5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2024-05-27T16:40:54Z</cp:lastPrinted>
  <dcterms:created xsi:type="dcterms:W3CDTF">2023-09-13T18:38:24Z</dcterms:created>
  <dcterms:modified xsi:type="dcterms:W3CDTF">2024-05-27T16:41:47Z</dcterms:modified>
</cp:coreProperties>
</file>