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reyes\Documents\MINERIA\2021\PRESUPUESTO 2022\Programación de la ejecución fisíca-financiera anual 2022\"/>
    </mc:Choice>
  </mc:AlternateContent>
  <xr:revisionPtr revIDLastSave="0" documentId="13_ncr:1_{F84D3973-264A-47F4-8C9C-6700AECD95E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ogramacion 2022" sheetId="5" r:id="rId1"/>
  </sheets>
  <definedNames>
    <definedName name="_xlnm.Print_Area" localSheetId="0">'Programacion 2022'!$A$1:$P$19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5" l="1"/>
  <c r="L19" i="5"/>
  <c r="J19" i="5"/>
  <c r="H19" i="5"/>
  <c r="N18" i="5"/>
  <c r="L18" i="5"/>
  <c r="J18" i="5"/>
  <c r="H18" i="5"/>
  <c r="N17" i="5"/>
  <c r="L17" i="5"/>
  <c r="J17" i="5"/>
  <c r="H17" i="5"/>
  <c r="N16" i="5"/>
  <c r="L16" i="5"/>
  <c r="J16" i="5"/>
  <c r="H16" i="5"/>
</calcChain>
</file>

<file path=xl/sharedStrings.xml><?xml version="1.0" encoding="utf-8"?>
<sst xmlns="http://schemas.openxmlformats.org/spreadsheetml/2006/main" count="55" uniqueCount="45">
  <si>
    <t>BENEFICIARIO</t>
  </si>
  <si>
    <t xml:space="preserve">UNIDAD DE MEDIDA </t>
  </si>
  <si>
    <t>2do. Trimestre 
abril-junio</t>
  </si>
  <si>
    <t>3er. Trimestre 
julio-septiembre</t>
  </si>
  <si>
    <t>1er. Trimestre 
enero-marzo</t>
  </si>
  <si>
    <t>4to. Trimestre octubre-diciembre</t>
  </si>
  <si>
    <t>Programación Financiera</t>
  </si>
  <si>
    <t>Ejecución Financiera</t>
  </si>
  <si>
    <t>1ER. Trimestre 
Enero-marzo</t>
  </si>
  <si>
    <t>Presupuesto  Formulado 2022</t>
  </si>
  <si>
    <t>Meta Formulada 2022</t>
  </si>
  <si>
    <t xml:space="preserve">DETALLE FORMULACION 2022
</t>
  </si>
  <si>
    <t>Capítulo</t>
  </si>
  <si>
    <t>Subcapítulo</t>
  </si>
  <si>
    <t>Unidad Ejecutora</t>
  </si>
  <si>
    <t>PRODUCTOS</t>
  </si>
  <si>
    <t>PROGRAMA</t>
  </si>
  <si>
    <t>Usuarios que están siendo o han sido favorecidos con el bien o servicio. Se identifica en la ficha del producto como un atributo.</t>
  </si>
  <si>
    <t>Es un enunciado que determina una medida sobre el nivel del logro en el resultado, entrega de productos y/o
realización de actividades. Se identifica en la ficha del producto como un atributo.</t>
  </si>
  <si>
    <t>Monto presupuestario formulado para el producto</t>
  </si>
  <si>
    <t>Programación Física y Financiera Anual</t>
  </si>
  <si>
    <t>Ejecución Física Financiera Anual</t>
  </si>
  <si>
    <t xml:space="preserve">Programación Física </t>
  </si>
  <si>
    <t xml:space="preserve">Ejecución Física </t>
  </si>
  <si>
    <t>Programa presupuestario según la estructura programática</t>
  </si>
  <si>
    <t>Bien o servicio que entrega la institución. Se identifica en la estructura programática.</t>
  </si>
  <si>
    <t>Meta física formulada para el producto</t>
  </si>
  <si>
    <t>REGULACION, FISCALIZACION Y DESARROLLO DE LA MINERIA METALICA Y NO METALICA Y MAPE</t>
  </si>
  <si>
    <t>Concesionarios mineros y solicitantes</t>
  </si>
  <si>
    <t>6196 - Personas físicas y jurídicas reciben informe de fiscalización de las concesiones mineras de exploración, explotación y plantas de beneficio</t>
  </si>
  <si>
    <t>6512 - Autoridades reciben informes de evaluación para el otorgamiento de concesiones mineras de exploración, explotación y plantas de beneficio</t>
  </si>
  <si>
    <t>6198 - Mineros artesanales y de pequeñas escalas, reciben asistencia para el desarrollo del sector</t>
  </si>
  <si>
    <t>6822 - Instituciones Publicas y Privadas reciben informes de investigación y exploración de los recursos mineros del territorio nacional</t>
  </si>
  <si>
    <t>Concesionarios y el Estado</t>
  </si>
  <si>
    <t>Mineros artesanales y de pequeñas escalas</t>
  </si>
  <si>
    <t>Instituciones públicas y privadas</t>
  </si>
  <si>
    <t>Porcentaje de Concesiones de Exploración o Explotación Otorgadas en cumplimiento con la ley 146/71.</t>
  </si>
  <si>
    <t>1.Porcentaje de accidentes y fatalidades. 2. Porcentaje de Mineros Artesanales Formalizados</t>
  </si>
  <si>
    <t>Porcentaje de avaces en investigaciones realizadas</t>
  </si>
  <si>
    <t>Tasa de crecimiento de empleos en zonas mineras y desarrollo rural</t>
  </si>
  <si>
    <t>0222</t>
  </si>
  <si>
    <t>MINISTERIO DE ENERGIA Y MINAS</t>
  </si>
  <si>
    <t>01</t>
  </si>
  <si>
    <t>0002</t>
  </si>
  <si>
    <t>DIRECCION GENERAL DE MINERIA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</si>
</sst>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[$$-1C0A]* #,##0.00_);_([$$-1C0A]* \(#,##0.00\);_([$$-1C0A]* &quot;-&quot;??_);_(@_)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56">
    <xf numFmtId="0" fontId="1" fillId="0" borderId="0" xfId="0" applyFont="1" applyFill="1" applyBorder="1"/>
    <xf numFmtId="0" fontId="1" fillId="2" borderId="0" xfId="0" applyFont="1" applyFill="1" applyBorder="1"/>
    <xf numFmtId="0" fontId="1" fillId="0" borderId="0" xfId="0" applyFont="1" applyFill="1" applyBorder="1"/>
    <xf numFmtId="4" fontId="1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3" fontId="1" fillId="2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" fillId="0" borderId="1" xfId="0" applyFont="1" applyFill="1" applyBorder="1"/>
    <xf numFmtId="0" fontId="2" fillId="3" borderId="9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49" fontId="0" fillId="2" borderId="0" xfId="0" applyNumberForma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/>
    <xf numFmtId="0" fontId="6" fillId="6" borderId="1" xfId="0" applyFont="1" applyFill="1" applyBorder="1" applyAlignment="1">
      <alignment horizontal="center" wrapText="1"/>
    </xf>
    <xf numFmtId="0" fontId="7" fillId="6" borderId="1" xfId="0" applyFont="1" applyFill="1" applyBorder="1"/>
    <xf numFmtId="0" fontId="8" fillId="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/>
    </xf>
    <xf numFmtId="165" fontId="12" fillId="0" borderId="15" xfId="1" applyNumberFormat="1" applyFont="1" applyFill="1" applyBorder="1" applyAlignment="1">
      <alignment vertical="center" wrapText="1"/>
    </xf>
    <xf numFmtId="0" fontId="2" fillId="0" borderId="15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6" borderId="0" xfId="0" applyFont="1" applyFill="1" applyBorder="1"/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 wrapText="1"/>
    </xf>
    <xf numFmtId="3" fontId="2" fillId="3" borderId="1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D3D3D3"/>
      <rgbColor rgb="00FFFFFF"/>
      <rgbColor rgb="0000FF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292279</xdr:colOff>
      <xdr:row>4</xdr:row>
      <xdr:rowOff>123824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B79436-1A3B-4A06-A891-4ADD70120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82039" cy="9163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19"/>
  <sheetViews>
    <sheetView tabSelected="1" view="pageBreakPreview" zoomScale="60" zoomScaleNormal="100" workbookViewId="0">
      <selection activeCell="O13" sqref="O13:P14"/>
    </sheetView>
  </sheetViews>
  <sheetFormatPr baseColWidth="10" defaultColWidth="11" defaultRowHeight="15" x14ac:dyDescent="0.25"/>
  <cols>
    <col min="1" max="1" width="27.5703125" style="2" customWidth="1"/>
    <col min="2" max="2" width="35.28515625" style="5" customWidth="1"/>
    <col min="3" max="3" width="23.42578125" style="2" customWidth="1"/>
    <col min="4" max="4" width="35" style="5" customWidth="1"/>
    <col min="5" max="5" width="16.7109375" style="2" customWidth="1"/>
    <col min="6" max="6" width="12.28515625" style="7" customWidth="1"/>
    <col min="7" max="12" width="17.7109375" style="2" customWidth="1"/>
    <col min="13" max="13" width="15.140625" style="2" customWidth="1"/>
    <col min="14" max="14" width="16" style="2" customWidth="1"/>
    <col min="15" max="15" width="13.5703125" style="2" customWidth="1"/>
    <col min="16" max="16" width="15.28515625" style="2" customWidth="1"/>
    <col min="17" max="16384" width="11" style="2"/>
  </cols>
  <sheetData>
    <row r="1" spans="1:73" ht="15.75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73" ht="15.75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73" ht="15.75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73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73" ht="15.75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73" ht="15.75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73" ht="15.75" x14ac:dyDescent="0.25">
      <c r="A7" s="13" t="s">
        <v>12</v>
      </c>
      <c r="B7" s="23" t="s">
        <v>40</v>
      </c>
      <c r="C7" s="50" t="s">
        <v>41</v>
      </c>
      <c r="D7" s="50"/>
      <c r="E7" s="50"/>
      <c r="F7" s="50"/>
      <c r="G7" s="17"/>
      <c r="H7" s="17"/>
      <c r="I7" s="17"/>
      <c r="J7" s="8"/>
      <c r="K7" s="8"/>
      <c r="L7" s="8"/>
      <c r="M7" s="8"/>
      <c r="N7" s="8"/>
      <c r="O7" s="8"/>
      <c r="P7" s="8"/>
    </row>
    <row r="8" spans="1:73" ht="15.75" x14ac:dyDescent="0.25">
      <c r="A8" s="13" t="s">
        <v>13</v>
      </c>
      <c r="B8" s="23" t="s">
        <v>42</v>
      </c>
      <c r="C8" s="50" t="s">
        <v>41</v>
      </c>
      <c r="D8" s="50"/>
      <c r="E8" s="50"/>
      <c r="F8" s="50"/>
      <c r="G8" s="17"/>
      <c r="H8" s="17"/>
      <c r="I8" s="17"/>
      <c r="J8" s="8"/>
      <c r="K8" s="8"/>
      <c r="L8" s="8"/>
      <c r="M8" s="8"/>
      <c r="N8" s="8"/>
      <c r="O8" s="8"/>
      <c r="P8" s="8"/>
    </row>
    <row r="9" spans="1:73" ht="15.75" x14ac:dyDescent="0.25">
      <c r="A9" s="13" t="s">
        <v>14</v>
      </c>
      <c r="B9" s="23" t="s">
        <v>43</v>
      </c>
      <c r="C9" s="50" t="s">
        <v>44</v>
      </c>
      <c r="D9" s="50"/>
      <c r="E9" s="50"/>
      <c r="F9" s="50"/>
      <c r="G9" s="17"/>
      <c r="H9" s="17"/>
      <c r="I9" s="17"/>
      <c r="J9" s="8"/>
      <c r="K9" s="8"/>
      <c r="L9" s="8"/>
      <c r="M9" s="8"/>
      <c r="N9" s="8"/>
      <c r="O9" s="8"/>
      <c r="P9" s="8"/>
    </row>
    <row r="10" spans="1:73" s="1" customFormat="1" ht="15.75" x14ac:dyDescent="0.25">
      <c r="A10" s="14"/>
      <c r="B10" s="15"/>
      <c r="C10" s="16"/>
      <c r="D10" s="16"/>
      <c r="E10" s="16"/>
      <c r="F10" s="16"/>
      <c r="G10" s="16"/>
      <c r="H10" s="16"/>
      <c r="I10" s="16"/>
      <c r="J10" s="8"/>
      <c r="K10" s="8"/>
      <c r="L10" s="8"/>
      <c r="M10" s="8"/>
      <c r="N10" s="8"/>
      <c r="O10" s="8"/>
      <c r="P10" s="8"/>
    </row>
    <row r="11" spans="1:73" ht="18.75" customHeight="1" thickBot="1" x14ac:dyDescent="0.3">
      <c r="A11" s="1"/>
      <c r="B11" s="4"/>
      <c r="C11" s="1"/>
      <c r="D11" s="4"/>
      <c r="E11" s="1"/>
      <c r="F11" s="6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73" ht="32.25" customHeight="1" thickBot="1" x14ac:dyDescent="0.3">
      <c r="A12" s="32" t="s">
        <v>11</v>
      </c>
      <c r="B12" s="32"/>
      <c r="C12" s="32"/>
      <c r="D12" s="32"/>
      <c r="E12" s="32"/>
      <c r="F12" s="33"/>
      <c r="G12" s="35" t="s">
        <v>20</v>
      </c>
      <c r="H12" s="36"/>
      <c r="I12" s="36"/>
      <c r="J12" s="36"/>
      <c r="K12" s="36"/>
      <c r="L12" s="36"/>
      <c r="M12" s="36"/>
      <c r="N12" s="36"/>
      <c r="O12" s="51" t="s">
        <v>21</v>
      </c>
      <c r="P12" s="52"/>
    </row>
    <row r="13" spans="1:73" ht="35.25" customHeight="1" thickBot="1" x14ac:dyDescent="0.3">
      <c r="A13" s="30" t="s">
        <v>16</v>
      </c>
      <c r="B13" s="30" t="s">
        <v>15</v>
      </c>
      <c r="C13" s="37" t="s">
        <v>0</v>
      </c>
      <c r="D13" s="39" t="s">
        <v>1</v>
      </c>
      <c r="E13" s="39" t="s">
        <v>9</v>
      </c>
      <c r="F13" s="41" t="s">
        <v>10</v>
      </c>
      <c r="G13" s="43" t="s">
        <v>4</v>
      </c>
      <c r="H13" s="44"/>
      <c r="I13" s="45" t="s">
        <v>2</v>
      </c>
      <c r="J13" s="46"/>
      <c r="K13" s="47" t="s">
        <v>3</v>
      </c>
      <c r="L13" s="48"/>
      <c r="M13" s="47" t="s">
        <v>5</v>
      </c>
      <c r="N13" s="49"/>
      <c r="O13" s="53" t="s">
        <v>8</v>
      </c>
      <c r="P13" s="54"/>
    </row>
    <row r="14" spans="1:73" ht="30" x14ac:dyDescent="0.25">
      <c r="A14" s="31"/>
      <c r="B14" s="31"/>
      <c r="C14" s="38"/>
      <c r="D14" s="40"/>
      <c r="E14" s="40"/>
      <c r="F14" s="42"/>
      <c r="G14" s="10" t="s">
        <v>22</v>
      </c>
      <c r="H14" s="11" t="s">
        <v>6</v>
      </c>
      <c r="I14" s="10" t="s">
        <v>22</v>
      </c>
      <c r="J14" s="11" t="s">
        <v>6</v>
      </c>
      <c r="K14" s="10" t="s">
        <v>22</v>
      </c>
      <c r="L14" s="11" t="s">
        <v>6</v>
      </c>
      <c r="M14" s="10" t="s">
        <v>22</v>
      </c>
      <c r="N14" s="12" t="s">
        <v>6</v>
      </c>
      <c r="O14" s="55" t="s">
        <v>23</v>
      </c>
      <c r="P14" s="55" t="s">
        <v>7</v>
      </c>
    </row>
    <row r="15" spans="1:73" s="19" customFormat="1" ht="46.15" customHeight="1" x14ac:dyDescent="0.2">
      <c r="A15" s="20" t="s">
        <v>24</v>
      </c>
      <c r="B15" s="20" t="s">
        <v>25</v>
      </c>
      <c r="C15" s="20" t="s">
        <v>17</v>
      </c>
      <c r="D15" s="20" t="s">
        <v>18</v>
      </c>
      <c r="E15" s="20" t="s">
        <v>19</v>
      </c>
      <c r="F15" s="20" t="s">
        <v>26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</row>
    <row r="16" spans="1:73" ht="80.45" customHeight="1" x14ac:dyDescent="0.25">
      <c r="A16" s="22" t="s">
        <v>27</v>
      </c>
      <c r="B16" s="21" t="s">
        <v>30</v>
      </c>
      <c r="C16" s="21" t="s">
        <v>28</v>
      </c>
      <c r="D16" s="21" t="s">
        <v>39</v>
      </c>
      <c r="E16" s="24">
        <v>20089397</v>
      </c>
      <c r="F16" s="28">
        <v>50</v>
      </c>
      <c r="G16" s="25">
        <v>10</v>
      </c>
      <c r="H16" s="24">
        <f>E16*0.2</f>
        <v>4017879.4000000004</v>
      </c>
      <c r="I16" s="25">
        <v>12</v>
      </c>
      <c r="J16" s="24">
        <f>E16*0.24</f>
        <v>4821455.28</v>
      </c>
      <c r="K16" s="25">
        <v>15</v>
      </c>
      <c r="L16" s="24">
        <f>E16*0.3</f>
        <v>6026819.0999999996</v>
      </c>
      <c r="M16" s="25">
        <v>13</v>
      </c>
      <c r="N16" s="24">
        <f>E16*0.26</f>
        <v>5223243.22</v>
      </c>
      <c r="O16" s="3"/>
      <c r="P16" s="3"/>
    </row>
    <row r="17" spans="1:16" ht="91.9" customHeight="1" x14ac:dyDescent="0.25">
      <c r="A17" s="22" t="s">
        <v>27</v>
      </c>
      <c r="B17" s="21" t="s">
        <v>29</v>
      </c>
      <c r="C17" s="21" t="s">
        <v>33</v>
      </c>
      <c r="D17" s="21" t="s">
        <v>36</v>
      </c>
      <c r="E17" s="24">
        <v>34805629</v>
      </c>
      <c r="F17" s="28">
        <v>90</v>
      </c>
      <c r="G17" s="26">
        <v>20</v>
      </c>
      <c r="H17" s="24">
        <f>E17*0.22</f>
        <v>7657238.3799999999</v>
      </c>
      <c r="I17" s="26">
        <v>22</v>
      </c>
      <c r="J17" s="24">
        <f>E17*0.24</f>
        <v>8353350.96</v>
      </c>
      <c r="K17" s="26">
        <v>26</v>
      </c>
      <c r="L17" s="24">
        <f>E17*0.28</f>
        <v>9745576.120000001</v>
      </c>
      <c r="M17" s="26">
        <v>22</v>
      </c>
      <c r="N17" s="24">
        <f>E17*0.24</f>
        <v>8353350.96</v>
      </c>
      <c r="O17" s="3"/>
      <c r="P17" s="3"/>
    </row>
    <row r="18" spans="1:16" ht="73.150000000000006" customHeight="1" x14ac:dyDescent="0.25">
      <c r="A18" s="22" t="s">
        <v>27</v>
      </c>
      <c r="B18" s="21" t="s">
        <v>31</v>
      </c>
      <c r="C18" s="21" t="s">
        <v>34</v>
      </c>
      <c r="D18" s="21" t="s">
        <v>37</v>
      </c>
      <c r="E18" s="24">
        <v>19311963</v>
      </c>
      <c r="F18" s="28">
        <v>350</v>
      </c>
      <c r="G18" s="27">
        <v>80</v>
      </c>
      <c r="H18" s="24">
        <f>E18*0.23</f>
        <v>4441751.49</v>
      </c>
      <c r="I18" s="27">
        <v>90</v>
      </c>
      <c r="J18" s="24">
        <f>E18*0.25</f>
        <v>4827990.75</v>
      </c>
      <c r="K18" s="27">
        <v>90</v>
      </c>
      <c r="L18" s="24">
        <f>E18*0.25</f>
        <v>4827990.75</v>
      </c>
      <c r="M18" s="27">
        <v>90</v>
      </c>
      <c r="N18" s="24">
        <f>E18*0.25</f>
        <v>4827990.75</v>
      </c>
      <c r="O18" s="9"/>
      <c r="P18" s="9"/>
    </row>
    <row r="19" spans="1:16" ht="75" customHeight="1" x14ac:dyDescent="0.25">
      <c r="A19" s="22" t="s">
        <v>27</v>
      </c>
      <c r="B19" s="21" t="s">
        <v>32</v>
      </c>
      <c r="C19" s="21" t="s">
        <v>35</v>
      </c>
      <c r="D19" s="21" t="s">
        <v>38</v>
      </c>
      <c r="E19" s="24">
        <v>10037211</v>
      </c>
      <c r="F19" s="28">
        <v>4</v>
      </c>
      <c r="G19" s="27">
        <v>1</v>
      </c>
      <c r="H19" s="24">
        <f>E19*0.25</f>
        <v>2509302.75</v>
      </c>
      <c r="I19" s="27">
        <v>1</v>
      </c>
      <c r="J19" s="24">
        <f>E19*0.25</f>
        <v>2509302.75</v>
      </c>
      <c r="K19" s="27">
        <v>1</v>
      </c>
      <c r="L19" s="24">
        <f>E19*0.25</f>
        <v>2509302.75</v>
      </c>
      <c r="M19" s="27">
        <v>1</v>
      </c>
      <c r="N19" s="24">
        <f>E19*0.25</f>
        <v>2509302.75</v>
      </c>
      <c r="O19" s="9"/>
      <c r="P19" s="9"/>
    </row>
  </sheetData>
  <mergeCells count="20">
    <mergeCell ref="M13:N13"/>
    <mergeCell ref="C7:F7"/>
    <mergeCell ref="C8:F8"/>
    <mergeCell ref="C9:F9"/>
    <mergeCell ref="A13:A14"/>
    <mergeCell ref="A12:F12"/>
    <mergeCell ref="A1:P1"/>
    <mergeCell ref="A2:P2"/>
    <mergeCell ref="A3:P3"/>
    <mergeCell ref="O13:P13"/>
    <mergeCell ref="G12:N12"/>
    <mergeCell ref="O12:P12"/>
    <mergeCell ref="B13:B14"/>
    <mergeCell ref="C13:C14"/>
    <mergeCell ref="D13:D14"/>
    <mergeCell ref="E13:E14"/>
    <mergeCell ref="F13:F14"/>
    <mergeCell ref="G13:H13"/>
    <mergeCell ref="I13:J13"/>
    <mergeCell ref="K13:L13"/>
  </mergeCells>
  <dataValidations count="6">
    <dataValidation allowBlank="1" showInputMessage="1" showErrorMessage="1" prompt="Registrar denominación de la Unidad Ejecutora" sqref="C9:C10 G9:I10 D10:F10" xr:uid="{F7E527C2-ADAF-41D1-AFAE-0922B3CF1A0C}"/>
    <dataValidation allowBlank="1" showInputMessage="1" showErrorMessage="1" prompt="Registrar denominación del Subcapítulo" sqref="G8:I8" xr:uid="{278E2202-9BDF-460F-A3DA-2D39AA92AD01}"/>
    <dataValidation allowBlank="1" showInputMessage="1" showErrorMessage="1" prompt="Registrar denominación del Capítulo" sqref="C7:C8 G7:I7" xr:uid="{DC469D0F-3B54-4D14-99F2-B8BC0B57C095}"/>
    <dataValidation allowBlank="1" showInputMessage="1" showErrorMessage="1" prompt="Registrar código de la Unidad Ejecutora" sqref="B9:B10" xr:uid="{0F8818A0-9569-4AAA-A8BC-91969E12958D}"/>
    <dataValidation allowBlank="1" showInputMessage="1" showErrorMessage="1" prompt="Registrar código del subcapítulo" sqref="B8" xr:uid="{B5FFD1FB-F4F0-449C-95D9-2D5F530E4A7F}"/>
    <dataValidation allowBlank="1" showInputMessage="1" showErrorMessage="1" prompt="Registrar código del Capítulo" sqref="B7" xr:uid="{C7CAB2B5-97D7-487C-8FA6-6759329E6A37}"/>
  </dataValidations>
  <printOptions horizontalCentered="1"/>
  <pageMargins left="0" right="0" top="0.74803149606299213" bottom="0.55118110236220474" header="0.31496062992125984" footer="0.31496062992125984"/>
  <pageSetup paperSize="5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Programacion 2022</vt:lpstr>
      <vt:lpstr>'Programacion 2022'!Área_de_impresión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Iranna L. Brito T.</dc:creator>
  <cp:lastModifiedBy>Claudia Reyes</cp:lastModifiedBy>
  <cp:lastPrinted>2022-05-13T13:21:42Z</cp:lastPrinted>
  <dcterms:created xsi:type="dcterms:W3CDTF">2017-11-24T14:39:41Z</dcterms:created>
  <dcterms:modified xsi:type="dcterms:W3CDTF">2022-05-13T13:21:52Z</dcterms:modified>
</cp:coreProperties>
</file>