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ardo Garcia\Desktop\PORTAL TRANSPARENCIOA DOCUMENTOS\PORTAL TRANSPARENCIA 2023\ENERO\"/>
    </mc:Choice>
  </mc:AlternateContent>
  <xr:revisionPtr revIDLastSave="0" documentId="8_{7BFF415F-AB35-4073-A0B7-E9DE1D44C756}" xr6:coauthVersionLast="47" xr6:coauthVersionMax="47" xr10:uidLastSave="{00000000-0000-0000-0000-000000000000}"/>
  <bookViews>
    <workbookView xWindow="-120" yWindow="-120" windowWidth="29040" windowHeight="15840" activeTab="2" xr2:uid="{8AA2F669-B6D4-4564-A068-857980217D86}"/>
  </bookViews>
  <sheets>
    <sheet name="Programación UNIDAD EJECUTORA" sheetId="1" r:id="rId1"/>
    <sheet name="Programación FONDO 100" sheetId="2" r:id="rId2"/>
    <sheet name="Programación  fondo 2083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7" i="3" l="1"/>
  <c r="T107" i="3"/>
  <c r="P107" i="3"/>
  <c r="L107" i="3"/>
  <c r="Y107" i="3" s="1"/>
  <c r="Y106" i="3"/>
  <c r="X106" i="3"/>
  <c r="T106" i="3"/>
  <c r="P106" i="3"/>
  <c r="L106" i="3"/>
  <c r="X105" i="3"/>
  <c r="T105" i="3"/>
  <c r="P105" i="3"/>
  <c r="P101" i="3" s="1"/>
  <c r="L105" i="3"/>
  <c r="L101" i="3" s="1"/>
  <c r="X104" i="3"/>
  <c r="T104" i="3"/>
  <c r="P104" i="3"/>
  <c r="L104" i="3"/>
  <c r="Y104" i="3" s="1"/>
  <c r="X103" i="3"/>
  <c r="X101" i="3" s="1"/>
  <c r="T103" i="3"/>
  <c r="T101" i="3" s="1"/>
  <c r="P103" i="3"/>
  <c r="L103" i="3"/>
  <c r="X102" i="3"/>
  <c r="X100" i="3" s="1"/>
  <c r="T102" i="3"/>
  <c r="P102" i="3"/>
  <c r="P100" i="3" s="1"/>
  <c r="L102" i="3"/>
  <c r="L100" i="3" s="1"/>
  <c r="W101" i="3"/>
  <c r="V101" i="3"/>
  <c r="U101" i="3"/>
  <c r="S101" i="3"/>
  <c r="R101" i="3"/>
  <c r="Q101" i="3"/>
  <c r="O101" i="3"/>
  <c r="N101" i="3"/>
  <c r="M101" i="3"/>
  <c r="K101" i="3"/>
  <c r="J101" i="3"/>
  <c r="I101" i="3"/>
  <c r="W100" i="3"/>
  <c r="V100" i="3"/>
  <c r="U100" i="3"/>
  <c r="T100" i="3"/>
  <c r="S100" i="3"/>
  <c r="R100" i="3"/>
  <c r="Q100" i="3"/>
  <c r="O100" i="3"/>
  <c r="N100" i="3"/>
  <c r="M100" i="3"/>
  <c r="K100" i="3"/>
  <c r="J100" i="3"/>
  <c r="I100" i="3"/>
  <c r="X99" i="3"/>
  <c r="T99" i="3"/>
  <c r="P99" i="3"/>
  <c r="L99" i="3"/>
  <c r="Y99" i="3" s="1"/>
  <c r="Y98" i="3"/>
  <c r="X98" i="3"/>
  <c r="T98" i="3"/>
  <c r="P98" i="3"/>
  <c r="L98" i="3"/>
  <c r="X97" i="3"/>
  <c r="T97" i="3"/>
  <c r="P97" i="3"/>
  <c r="L97" i="3"/>
  <c r="Y97" i="3" s="1"/>
  <c r="X96" i="3"/>
  <c r="T96" i="3"/>
  <c r="P96" i="3"/>
  <c r="L96" i="3"/>
  <c r="Y96" i="3" s="1"/>
  <c r="X95" i="3"/>
  <c r="Y95" i="3" s="1"/>
  <c r="T95" i="3"/>
  <c r="P95" i="3"/>
  <c r="L95" i="3"/>
  <c r="X94" i="3"/>
  <c r="T94" i="3"/>
  <c r="P94" i="3"/>
  <c r="L94" i="3"/>
  <c r="L88" i="3" s="1"/>
  <c r="X93" i="3"/>
  <c r="T93" i="3"/>
  <c r="P93" i="3"/>
  <c r="L93" i="3"/>
  <c r="Y93" i="3" s="1"/>
  <c r="X92" i="3"/>
  <c r="T92" i="3"/>
  <c r="T88" i="3" s="1"/>
  <c r="P92" i="3"/>
  <c r="Y92" i="3" s="1"/>
  <c r="L92" i="3"/>
  <c r="X91" i="3"/>
  <c r="X89" i="3" s="1"/>
  <c r="T91" i="3"/>
  <c r="T89" i="3" s="1"/>
  <c r="P91" i="3"/>
  <c r="L91" i="3"/>
  <c r="L89" i="3" s="1"/>
  <c r="Y90" i="3"/>
  <c r="X90" i="3"/>
  <c r="T90" i="3"/>
  <c r="P90" i="3"/>
  <c r="L90" i="3"/>
  <c r="W89" i="3"/>
  <c r="V89" i="3"/>
  <c r="U89" i="3"/>
  <c r="S89" i="3"/>
  <c r="R89" i="3"/>
  <c r="Q89" i="3"/>
  <c r="P89" i="3"/>
  <c r="O89" i="3"/>
  <c r="N89" i="3"/>
  <c r="M89" i="3"/>
  <c r="K89" i="3"/>
  <c r="J89" i="3"/>
  <c r="I89" i="3"/>
  <c r="X88" i="3"/>
  <c r="W88" i="3"/>
  <c r="V88" i="3"/>
  <c r="U88" i="3"/>
  <c r="S88" i="3"/>
  <c r="R88" i="3"/>
  <c r="Q88" i="3"/>
  <c r="P88" i="3"/>
  <c r="O88" i="3"/>
  <c r="N88" i="3"/>
  <c r="M88" i="3"/>
  <c r="K88" i="3"/>
  <c r="J88" i="3"/>
  <c r="I88" i="3"/>
  <c r="X87" i="3"/>
  <c r="Y87" i="3" s="1"/>
  <c r="T87" i="3"/>
  <c r="P87" i="3"/>
  <c r="L87" i="3"/>
  <c r="X86" i="3"/>
  <c r="T86" i="3"/>
  <c r="P86" i="3"/>
  <c r="P78" i="3" s="1"/>
  <c r="L86" i="3"/>
  <c r="Y86" i="3" s="1"/>
  <c r="X85" i="3"/>
  <c r="T85" i="3"/>
  <c r="P85" i="3"/>
  <c r="L85" i="3"/>
  <c r="Y85" i="3" s="1"/>
  <c r="X84" i="3"/>
  <c r="X78" i="3" s="1"/>
  <c r="T84" i="3"/>
  <c r="T78" i="3" s="1"/>
  <c r="P84" i="3"/>
  <c r="Y84" i="3" s="1"/>
  <c r="L84" i="3"/>
  <c r="X83" i="3"/>
  <c r="T83" i="3"/>
  <c r="P83" i="3"/>
  <c r="L83" i="3"/>
  <c r="Y83" i="3" s="1"/>
  <c r="Y82" i="3"/>
  <c r="X82" i="3"/>
  <c r="T82" i="3"/>
  <c r="P82" i="3"/>
  <c r="L82" i="3"/>
  <c r="X81" i="3"/>
  <c r="T81" i="3"/>
  <c r="T79" i="3" s="1"/>
  <c r="P81" i="3"/>
  <c r="L81" i="3"/>
  <c r="L79" i="3" s="1"/>
  <c r="X80" i="3"/>
  <c r="T80" i="3"/>
  <c r="P80" i="3"/>
  <c r="L80" i="3"/>
  <c r="Y80" i="3" s="1"/>
  <c r="Y78" i="3" s="1"/>
  <c r="X79" i="3"/>
  <c r="W79" i="3"/>
  <c r="V79" i="3"/>
  <c r="U79" i="3"/>
  <c r="S79" i="3"/>
  <c r="R79" i="3"/>
  <c r="Q79" i="3"/>
  <c r="P79" i="3"/>
  <c r="O79" i="3"/>
  <c r="N79" i="3"/>
  <c r="M79" i="3"/>
  <c r="K79" i="3"/>
  <c r="J79" i="3"/>
  <c r="I79" i="3"/>
  <c r="W78" i="3"/>
  <c r="V78" i="3"/>
  <c r="U78" i="3"/>
  <c r="S78" i="3"/>
  <c r="R78" i="3"/>
  <c r="Q78" i="3"/>
  <c r="O78" i="3"/>
  <c r="N78" i="3"/>
  <c r="M78" i="3"/>
  <c r="K78" i="3"/>
  <c r="J78" i="3"/>
  <c r="I78" i="3"/>
  <c r="X77" i="3"/>
  <c r="T77" i="3"/>
  <c r="P77" i="3"/>
  <c r="L77" i="3"/>
  <c r="Y77" i="3" s="1"/>
  <c r="X76" i="3"/>
  <c r="T76" i="3"/>
  <c r="P76" i="3"/>
  <c r="L76" i="3"/>
  <c r="Y76" i="3" s="1"/>
  <c r="X75" i="3"/>
  <c r="T75" i="3"/>
  <c r="P75" i="3"/>
  <c r="L75" i="3"/>
  <c r="Y75" i="3" s="1"/>
  <c r="Y74" i="3"/>
  <c r="X74" i="3"/>
  <c r="T74" i="3"/>
  <c r="P74" i="3"/>
  <c r="L74" i="3"/>
  <c r="X73" i="3"/>
  <c r="T73" i="3"/>
  <c r="P73" i="3"/>
  <c r="L73" i="3"/>
  <c r="Y73" i="3" s="1"/>
  <c r="X72" i="3"/>
  <c r="T72" i="3"/>
  <c r="P72" i="3"/>
  <c r="L72" i="3"/>
  <c r="Y72" i="3" s="1"/>
  <c r="X71" i="3"/>
  <c r="Y71" i="3" s="1"/>
  <c r="T71" i="3"/>
  <c r="P71" i="3"/>
  <c r="L71" i="3"/>
  <c r="X70" i="3"/>
  <c r="T70" i="3"/>
  <c r="P70" i="3"/>
  <c r="L70" i="3"/>
  <c r="L64" i="3" s="1"/>
  <c r="X69" i="3"/>
  <c r="T69" i="3"/>
  <c r="P69" i="3"/>
  <c r="P65" i="3" s="1"/>
  <c r="L69" i="3"/>
  <c r="Y69" i="3" s="1"/>
  <c r="X68" i="3"/>
  <c r="T68" i="3"/>
  <c r="T64" i="3" s="1"/>
  <c r="P68" i="3"/>
  <c r="L68" i="3"/>
  <c r="Y68" i="3" s="1"/>
  <c r="X67" i="3"/>
  <c r="X65" i="3" s="1"/>
  <c r="T67" i="3"/>
  <c r="T65" i="3" s="1"/>
  <c r="P67" i="3"/>
  <c r="L67" i="3"/>
  <c r="L65" i="3" s="1"/>
  <c r="Y66" i="3"/>
  <c r="X66" i="3"/>
  <c r="T66" i="3"/>
  <c r="P66" i="3"/>
  <c r="L66" i="3"/>
  <c r="W65" i="3"/>
  <c r="V65" i="3"/>
  <c r="U65" i="3"/>
  <c r="S65" i="3"/>
  <c r="R65" i="3"/>
  <c r="Q65" i="3"/>
  <c r="O65" i="3"/>
  <c r="N65" i="3"/>
  <c r="M65" i="3"/>
  <c r="K65" i="3"/>
  <c r="J65" i="3"/>
  <c r="I65" i="3"/>
  <c r="X64" i="3"/>
  <c r="W64" i="3"/>
  <c r="V64" i="3"/>
  <c r="U64" i="3"/>
  <c r="S64" i="3"/>
  <c r="R64" i="3"/>
  <c r="Q64" i="3"/>
  <c r="P64" i="3"/>
  <c r="O64" i="3"/>
  <c r="N64" i="3"/>
  <c r="M64" i="3"/>
  <c r="K64" i="3"/>
  <c r="J64" i="3"/>
  <c r="I64" i="3"/>
  <c r="X63" i="3"/>
  <c r="Y63" i="3" s="1"/>
  <c r="T63" i="3"/>
  <c r="P63" i="3"/>
  <c r="L63" i="3"/>
  <c r="X62" i="3"/>
  <c r="T62" i="3"/>
  <c r="P62" i="3"/>
  <c r="L62" i="3"/>
  <c r="Y62" i="3" s="1"/>
  <c r="X61" i="3"/>
  <c r="T61" i="3"/>
  <c r="P61" i="3"/>
  <c r="L61" i="3"/>
  <c r="Y61" i="3" s="1"/>
  <c r="X60" i="3"/>
  <c r="T60" i="3"/>
  <c r="P60" i="3"/>
  <c r="L60" i="3"/>
  <c r="Y60" i="3" s="1"/>
  <c r="X59" i="3"/>
  <c r="T59" i="3"/>
  <c r="P59" i="3"/>
  <c r="L59" i="3"/>
  <c r="Y59" i="3" s="1"/>
  <c r="Y58" i="3"/>
  <c r="X58" i="3"/>
  <c r="T58" i="3"/>
  <c r="P58" i="3"/>
  <c r="L58" i="3"/>
  <c r="X57" i="3"/>
  <c r="T57" i="3"/>
  <c r="P57" i="3"/>
  <c r="Y57" i="3" s="1"/>
  <c r="L57" i="3"/>
  <c r="X56" i="3"/>
  <c r="T56" i="3"/>
  <c r="P56" i="3"/>
  <c r="L56" i="3"/>
  <c r="Y56" i="3" s="1"/>
  <c r="X55" i="3"/>
  <c r="Y55" i="3" s="1"/>
  <c r="T55" i="3"/>
  <c r="P55" i="3"/>
  <c r="L55" i="3"/>
  <c r="X54" i="3"/>
  <c r="T54" i="3"/>
  <c r="P54" i="3"/>
  <c r="L54" i="3"/>
  <c r="Y54" i="3" s="1"/>
  <c r="X53" i="3"/>
  <c r="T53" i="3"/>
  <c r="P53" i="3"/>
  <c r="L53" i="3"/>
  <c r="Y53" i="3" s="1"/>
  <c r="X52" i="3"/>
  <c r="T52" i="3"/>
  <c r="T44" i="3" s="1"/>
  <c r="P52" i="3"/>
  <c r="L52" i="3"/>
  <c r="Y52" i="3" s="1"/>
  <c r="X51" i="3"/>
  <c r="T51" i="3"/>
  <c r="P51" i="3"/>
  <c r="L51" i="3"/>
  <c r="Y51" i="3" s="1"/>
  <c r="Y50" i="3"/>
  <c r="X50" i="3"/>
  <c r="T50" i="3"/>
  <c r="P50" i="3"/>
  <c r="L50" i="3"/>
  <c r="X49" i="3"/>
  <c r="T49" i="3"/>
  <c r="P49" i="3"/>
  <c r="P45" i="3" s="1"/>
  <c r="L49" i="3"/>
  <c r="X48" i="3"/>
  <c r="T48" i="3"/>
  <c r="P48" i="3"/>
  <c r="L48" i="3"/>
  <c r="Y48" i="3" s="1"/>
  <c r="X47" i="3"/>
  <c r="X45" i="3" s="1"/>
  <c r="T47" i="3"/>
  <c r="T45" i="3" s="1"/>
  <c r="P47" i="3"/>
  <c r="L47" i="3"/>
  <c r="L45" i="3" s="1"/>
  <c r="X46" i="3"/>
  <c r="X44" i="3" s="1"/>
  <c r="T46" i="3"/>
  <c r="P46" i="3"/>
  <c r="P44" i="3" s="1"/>
  <c r="L46" i="3"/>
  <c r="Y46" i="3" s="1"/>
  <c r="Y44" i="3" s="1"/>
  <c r="W45" i="3"/>
  <c r="V45" i="3"/>
  <c r="U45" i="3"/>
  <c r="S45" i="3"/>
  <c r="S109" i="3" s="1"/>
  <c r="R45" i="3"/>
  <c r="R109" i="3" s="1"/>
  <c r="Q45" i="3"/>
  <c r="O45" i="3"/>
  <c r="N45" i="3"/>
  <c r="M45" i="3"/>
  <c r="K45" i="3"/>
  <c r="K109" i="3" s="1"/>
  <c r="J45" i="3"/>
  <c r="J109" i="3" s="1"/>
  <c r="I45" i="3"/>
  <c r="W44" i="3"/>
  <c r="V44" i="3"/>
  <c r="U44" i="3"/>
  <c r="S44" i="3"/>
  <c r="S108" i="3" s="1"/>
  <c r="R44" i="3"/>
  <c r="Q44" i="3"/>
  <c r="O44" i="3"/>
  <c r="N44" i="3"/>
  <c r="M44" i="3"/>
  <c r="K44" i="3"/>
  <c r="K108" i="3" s="1"/>
  <c r="J44" i="3"/>
  <c r="I44" i="3"/>
  <c r="X43" i="3"/>
  <c r="T43" i="3"/>
  <c r="P43" i="3"/>
  <c r="L43" i="3"/>
  <c r="Y43" i="3" s="1"/>
  <c r="Y42" i="3"/>
  <c r="X42" i="3"/>
  <c r="T42" i="3"/>
  <c r="P42" i="3"/>
  <c r="L42" i="3"/>
  <c r="X41" i="3"/>
  <c r="T41" i="3"/>
  <c r="P41" i="3"/>
  <c r="Y41" i="3" s="1"/>
  <c r="L41" i="3"/>
  <c r="X40" i="3"/>
  <c r="T40" i="3"/>
  <c r="P40" i="3"/>
  <c r="L40" i="3"/>
  <c r="Y40" i="3" s="1"/>
  <c r="X39" i="3"/>
  <c r="Y39" i="3" s="1"/>
  <c r="T39" i="3"/>
  <c r="P39" i="3"/>
  <c r="L39" i="3"/>
  <c r="X38" i="3"/>
  <c r="T38" i="3"/>
  <c r="P38" i="3"/>
  <c r="L38" i="3"/>
  <c r="Y38" i="3" s="1"/>
  <c r="X37" i="3"/>
  <c r="T37" i="3"/>
  <c r="P37" i="3"/>
  <c r="L37" i="3"/>
  <c r="Y37" i="3" s="1"/>
  <c r="X36" i="3"/>
  <c r="T36" i="3"/>
  <c r="P36" i="3"/>
  <c r="L36" i="3"/>
  <c r="Y36" i="3" s="1"/>
  <c r="X35" i="3"/>
  <c r="T35" i="3"/>
  <c r="P35" i="3"/>
  <c r="L35" i="3"/>
  <c r="Y35" i="3" s="1"/>
  <c r="Y34" i="3"/>
  <c r="X34" i="3"/>
  <c r="T34" i="3"/>
  <c r="P34" i="3"/>
  <c r="L34" i="3"/>
  <c r="X33" i="3"/>
  <c r="T33" i="3"/>
  <c r="P33" i="3"/>
  <c r="Y33" i="3" s="1"/>
  <c r="L33" i="3"/>
  <c r="X32" i="3"/>
  <c r="T32" i="3"/>
  <c r="P32" i="3"/>
  <c r="L32" i="3"/>
  <c r="Y32" i="3" s="1"/>
  <c r="X31" i="3"/>
  <c r="Y31" i="3" s="1"/>
  <c r="T31" i="3"/>
  <c r="P31" i="3"/>
  <c r="L31" i="3"/>
  <c r="X30" i="3"/>
  <c r="T30" i="3"/>
  <c r="P30" i="3"/>
  <c r="L30" i="3"/>
  <c r="L24" i="3" s="1"/>
  <c r="X29" i="3"/>
  <c r="T29" i="3"/>
  <c r="P29" i="3"/>
  <c r="P25" i="3" s="1"/>
  <c r="L29" i="3"/>
  <c r="Y29" i="3" s="1"/>
  <c r="X28" i="3"/>
  <c r="T28" i="3"/>
  <c r="T24" i="3" s="1"/>
  <c r="P28" i="3"/>
  <c r="L28" i="3"/>
  <c r="Y28" i="3" s="1"/>
  <c r="X27" i="3"/>
  <c r="X25" i="3" s="1"/>
  <c r="T27" i="3"/>
  <c r="T25" i="3" s="1"/>
  <c r="P27" i="3"/>
  <c r="L27" i="3"/>
  <c r="L25" i="3" s="1"/>
  <c r="Y26" i="3"/>
  <c r="X26" i="3"/>
  <c r="T26" i="3"/>
  <c r="P26" i="3"/>
  <c r="L26" i="3"/>
  <c r="W25" i="3"/>
  <c r="V25" i="3"/>
  <c r="U25" i="3"/>
  <c r="S25" i="3"/>
  <c r="R25" i="3"/>
  <c r="Q25" i="3"/>
  <c r="O25" i="3"/>
  <c r="N25" i="3"/>
  <c r="M25" i="3"/>
  <c r="K25" i="3"/>
  <c r="J25" i="3"/>
  <c r="I25" i="3"/>
  <c r="X24" i="3"/>
  <c r="W24" i="3"/>
  <c r="V24" i="3"/>
  <c r="U24" i="3"/>
  <c r="S24" i="3"/>
  <c r="R24" i="3"/>
  <c r="Q24" i="3"/>
  <c r="P24" i="3"/>
  <c r="O24" i="3"/>
  <c r="N24" i="3"/>
  <c r="M24" i="3"/>
  <c r="K24" i="3"/>
  <c r="J24" i="3"/>
  <c r="I24" i="3"/>
  <c r="X23" i="3"/>
  <c r="Y23" i="3" s="1"/>
  <c r="T23" i="3"/>
  <c r="P23" i="3"/>
  <c r="L23" i="3"/>
  <c r="X22" i="3"/>
  <c r="T22" i="3"/>
  <c r="P22" i="3"/>
  <c r="P14" i="3" s="1"/>
  <c r="L22" i="3"/>
  <c r="Y22" i="3" s="1"/>
  <c r="X21" i="3"/>
  <c r="T21" i="3"/>
  <c r="P21" i="3"/>
  <c r="L21" i="3"/>
  <c r="Y21" i="3" s="1"/>
  <c r="X20" i="3"/>
  <c r="X14" i="3" s="1"/>
  <c r="X108" i="3" s="1"/>
  <c r="T20" i="3"/>
  <c r="T14" i="3" s="1"/>
  <c r="P20" i="3"/>
  <c r="L20" i="3"/>
  <c r="Y20" i="3" s="1"/>
  <c r="X19" i="3"/>
  <c r="T19" i="3"/>
  <c r="P19" i="3"/>
  <c r="L19" i="3"/>
  <c r="Y19" i="3" s="1"/>
  <c r="Y18" i="3"/>
  <c r="X18" i="3"/>
  <c r="T18" i="3"/>
  <c r="P18" i="3"/>
  <c r="L18" i="3"/>
  <c r="X17" i="3"/>
  <c r="T17" i="3"/>
  <c r="T15" i="3" s="1"/>
  <c r="T109" i="3" s="1"/>
  <c r="P17" i="3"/>
  <c r="Y17" i="3" s="1"/>
  <c r="Y15" i="3" s="1"/>
  <c r="L17" i="3"/>
  <c r="L15" i="3" s="1"/>
  <c r="L109" i="3" s="1"/>
  <c r="X16" i="3"/>
  <c r="T16" i="3"/>
  <c r="P16" i="3"/>
  <c r="L16" i="3"/>
  <c r="Y16" i="3" s="1"/>
  <c r="Y14" i="3" s="1"/>
  <c r="X15" i="3"/>
  <c r="X109" i="3" s="1"/>
  <c r="W15" i="3"/>
  <c r="W109" i="3" s="1"/>
  <c r="V15" i="3"/>
  <c r="V109" i="3" s="1"/>
  <c r="U15" i="3"/>
  <c r="U109" i="3" s="1"/>
  <c r="S15" i="3"/>
  <c r="R15" i="3"/>
  <c r="Q15" i="3"/>
  <c r="Q109" i="3" s="1"/>
  <c r="O15" i="3"/>
  <c r="O109" i="3" s="1"/>
  <c r="N15" i="3"/>
  <c r="N109" i="3" s="1"/>
  <c r="M15" i="3"/>
  <c r="M109" i="3" s="1"/>
  <c r="K15" i="3"/>
  <c r="J15" i="3"/>
  <c r="I15" i="3"/>
  <c r="I109" i="3" s="1"/>
  <c r="W14" i="3"/>
  <c r="W108" i="3" s="1"/>
  <c r="V14" i="3"/>
  <c r="V108" i="3" s="1"/>
  <c r="U14" i="3"/>
  <c r="U108" i="3" s="1"/>
  <c r="S14" i="3"/>
  <c r="R14" i="3"/>
  <c r="R108" i="3" s="1"/>
  <c r="Q14" i="3"/>
  <c r="Q108" i="3" s="1"/>
  <c r="O14" i="3"/>
  <c r="O108" i="3" s="1"/>
  <c r="N14" i="3"/>
  <c r="N108" i="3" s="1"/>
  <c r="M14" i="3"/>
  <c r="M108" i="3" s="1"/>
  <c r="K14" i="3"/>
  <c r="J14" i="3"/>
  <c r="J108" i="3" s="1"/>
  <c r="I14" i="3"/>
  <c r="I108" i="3" s="1"/>
  <c r="P108" i="3" l="1"/>
  <c r="T108" i="3"/>
  <c r="P15" i="3"/>
  <c r="P109" i="3" s="1"/>
  <c r="Y103" i="3"/>
  <c r="Y101" i="3" s="1"/>
  <c r="L14" i="3"/>
  <c r="Y49" i="3"/>
  <c r="L78" i="3"/>
  <c r="Y81" i="3"/>
  <c r="Y79" i="3" s="1"/>
  <c r="Y105" i="3"/>
  <c r="L44" i="3"/>
  <c r="Y47" i="3"/>
  <c r="Y30" i="3"/>
  <c r="Y24" i="3" s="1"/>
  <c r="Y70" i="3"/>
  <c r="Y64" i="3" s="1"/>
  <c r="Y94" i="3"/>
  <c r="Y88" i="3" s="1"/>
  <c r="Y102" i="3"/>
  <c r="Y100" i="3" s="1"/>
  <c r="Y27" i="3"/>
  <c r="Y25" i="3" s="1"/>
  <c r="Y67" i="3"/>
  <c r="Y65" i="3" s="1"/>
  <c r="Y91" i="3"/>
  <c r="Y89" i="3" s="1"/>
  <c r="Y108" i="3" l="1"/>
  <c r="Y45" i="3"/>
  <c r="Y109" i="3" s="1"/>
  <c r="L108" i="3"/>
  <c r="Q180" i="1" l="1"/>
  <c r="I176" i="1"/>
  <c r="U108" i="1"/>
  <c r="J73" i="1"/>
  <c r="O31" i="1"/>
  <c r="X107" i="2"/>
  <c r="T107" i="2"/>
  <c r="P107" i="2"/>
  <c r="L107" i="2"/>
  <c r="Y107" i="2" s="1"/>
  <c r="X106" i="2"/>
  <c r="T106" i="2"/>
  <c r="P106" i="2"/>
  <c r="L106" i="2"/>
  <c r="Y106" i="2" s="1"/>
  <c r="X105" i="2"/>
  <c r="T105" i="2"/>
  <c r="P105" i="2"/>
  <c r="P101" i="2" s="1"/>
  <c r="L105" i="2"/>
  <c r="Y105" i="2" s="1"/>
  <c r="X104" i="2"/>
  <c r="T104" i="2"/>
  <c r="P104" i="2"/>
  <c r="L104" i="2"/>
  <c r="Y104" i="2" s="1"/>
  <c r="X103" i="2"/>
  <c r="X101" i="2" s="1"/>
  <c r="T103" i="2"/>
  <c r="P103" i="2"/>
  <c r="L103" i="2"/>
  <c r="Y103" i="2" s="1"/>
  <c r="Y101" i="2" s="1"/>
  <c r="X102" i="2"/>
  <c r="T102" i="2"/>
  <c r="T100" i="2" s="1"/>
  <c r="P102" i="2"/>
  <c r="L102" i="2"/>
  <c r="L100" i="2" s="1"/>
  <c r="W101" i="2"/>
  <c r="V101" i="2"/>
  <c r="U101" i="2"/>
  <c r="T101" i="2"/>
  <c r="S101" i="2"/>
  <c r="R101" i="2"/>
  <c r="Q101" i="2"/>
  <c r="O101" i="2"/>
  <c r="N101" i="2"/>
  <c r="M101" i="2"/>
  <c r="L101" i="2"/>
  <c r="K101" i="2"/>
  <c r="J101" i="2"/>
  <c r="I101" i="2"/>
  <c r="X100" i="2"/>
  <c r="W100" i="2"/>
  <c r="V100" i="2"/>
  <c r="U100" i="2"/>
  <c r="S100" i="2"/>
  <c r="R100" i="2"/>
  <c r="Q100" i="2"/>
  <c r="P100" i="2"/>
  <c r="O100" i="2"/>
  <c r="N100" i="2"/>
  <c r="M100" i="2"/>
  <c r="K100" i="2"/>
  <c r="J100" i="2"/>
  <c r="I100" i="2"/>
  <c r="X99" i="2"/>
  <c r="T99" i="2"/>
  <c r="P99" i="2"/>
  <c r="Y99" i="2" s="1"/>
  <c r="L99" i="2"/>
  <c r="U98" i="2"/>
  <c r="X98" i="2" s="1"/>
  <c r="Q98" i="2"/>
  <c r="T98" i="2" s="1"/>
  <c r="M98" i="2"/>
  <c r="P98" i="2" s="1"/>
  <c r="I98" i="2"/>
  <c r="L98" i="2" s="1"/>
  <c r="Y98" i="2" s="1"/>
  <c r="X97" i="2"/>
  <c r="T97" i="2"/>
  <c r="P97" i="2"/>
  <c r="L97" i="2"/>
  <c r="Y97" i="2" s="1"/>
  <c r="Y96" i="2"/>
  <c r="X96" i="2"/>
  <c r="T96" i="2"/>
  <c r="P96" i="2"/>
  <c r="L96" i="2"/>
  <c r="X95" i="2"/>
  <c r="T95" i="2"/>
  <c r="P95" i="2"/>
  <c r="Y95" i="2" s="1"/>
  <c r="L95" i="2"/>
  <c r="U94" i="2"/>
  <c r="X94" i="2" s="1"/>
  <c r="Q94" i="2"/>
  <c r="T94" i="2" s="1"/>
  <c r="M94" i="2"/>
  <c r="M88" i="2" s="1"/>
  <c r="I94" i="2"/>
  <c r="L94" i="2" s="1"/>
  <c r="X93" i="2"/>
  <c r="T93" i="2"/>
  <c r="P93" i="2"/>
  <c r="L93" i="2"/>
  <c r="Y93" i="2" s="1"/>
  <c r="U92" i="2"/>
  <c r="X92" i="2" s="1"/>
  <c r="Q92" i="2"/>
  <c r="T92" i="2" s="1"/>
  <c r="M92" i="2"/>
  <c r="P92" i="2" s="1"/>
  <c r="I92" i="2"/>
  <c r="L92" i="2" s="1"/>
  <c r="X91" i="2"/>
  <c r="T91" i="2"/>
  <c r="P91" i="2"/>
  <c r="L91" i="2"/>
  <c r="Y91" i="2" s="1"/>
  <c r="U90" i="2"/>
  <c r="U88" i="2" s="1"/>
  <c r="Q90" i="2"/>
  <c r="T90" i="2" s="1"/>
  <c r="M90" i="2"/>
  <c r="P90" i="2" s="1"/>
  <c r="I90" i="2"/>
  <c r="L90" i="2" s="1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Y89" i="2" s="1"/>
  <c r="K89" i="2"/>
  <c r="J89" i="2"/>
  <c r="I89" i="2"/>
  <c r="W88" i="2"/>
  <c r="V88" i="2"/>
  <c r="S88" i="2"/>
  <c r="R88" i="2"/>
  <c r="Q88" i="2"/>
  <c r="O88" i="2"/>
  <c r="N88" i="2"/>
  <c r="K88" i="2"/>
  <c r="J88" i="2"/>
  <c r="I88" i="2"/>
  <c r="X87" i="2"/>
  <c r="T87" i="2"/>
  <c r="P87" i="2"/>
  <c r="L87" i="2"/>
  <c r="Y87" i="2" s="1"/>
  <c r="X86" i="2"/>
  <c r="T86" i="2"/>
  <c r="T78" i="2" s="1"/>
  <c r="P86" i="2"/>
  <c r="L86" i="2"/>
  <c r="Y86" i="2" s="1"/>
  <c r="X85" i="2"/>
  <c r="T85" i="2"/>
  <c r="P85" i="2"/>
  <c r="L85" i="2"/>
  <c r="Y85" i="2" s="1"/>
  <c r="Y84" i="2"/>
  <c r="X84" i="2"/>
  <c r="T84" i="2"/>
  <c r="P84" i="2"/>
  <c r="L84" i="2"/>
  <c r="X83" i="2"/>
  <c r="T83" i="2"/>
  <c r="P83" i="2"/>
  <c r="P79" i="2" s="1"/>
  <c r="L83" i="2"/>
  <c r="X82" i="2"/>
  <c r="T82" i="2"/>
  <c r="P82" i="2"/>
  <c r="P78" i="2" s="1"/>
  <c r="L82" i="2"/>
  <c r="Y82" i="2" s="1"/>
  <c r="X81" i="2"/>
  <c r="X79" i="2" s="1"/>
  <c r="T81" i="2"/>
  <c r="P81" i="2"/>
  <c r="Y81" i="2" s="1"/>
  <c r="L81" i="2"/>
  <c r="X80" i="2"/>
  <c r="X78" i="2" s="1"/>
  <c r="T80" i="2"/>
  <c r="P80" i="2"/>
  <c r="L80" i="2"/>
  <c r="Y80" i="2" s="1"/>
  <c r="Y78" i="2" s="1"/>
  <c r="W79" i="2"/>
  <c r="V79" i="2"/>
  <c r="U79" i="2"/>
  <c r="T79" i="2"/>
  <c r="S79" i="2"/>
  <c r="R79" i="2"/>
  <c r="Q79" i="2"/>
  <c r="O79" i="2"/>
  <c r="N79" i="2"/>
  <c r="M79" i="2"/>
  <c r="L79" i="2"/>
  <c r="K79" i="2"/>
  <c r="J79" i="2"/>
  <c r="I79" i="2"/>
  <c r="W78" i="2"/>
  <c r="V78" i="2"/>
  <c r="U78" i="2"/>
  <c r="S78" i="2"/>
  <c r="R78" i="2"/>
  <c r="Q78" i="2"/>
  <c r="O78" i="2"/>
  <c r="N78" i="2"/>
  <c r="M78" i="2"/>
  <c r="K78" i="2"/>
  <c r="J78" i="2"/>
  <c r="I78" i="2"/>
  <c r="X77" i="2"/>
  <c r="T77" i="2"/>
  <c r="P77" i="2"/>
  <c r="L77" i="2"/>
  <c r="Y77" i="2" s="1"/>
  <c r="Y76" i="2"/>
  <c r="X76" i="2"/>
  <c r="T76" i="2"/>
  <c r="P76" i="2"/>
  <c r="L76" i="2"/>
  <c r="X75" i="2"/>
  <c r="T75" i="2"/>
  <c r="P75" i="2"/>
  <c r="Y75" i="2" s="1"/>
  <c r="L75" i="2"/>
  <c r="X74" i="2"/>
  <c r="T74" i="2"/>
  <c r="P74" i="2"/>
  <c r="L74" i="2"/>
  <c r="Y74" i="2" s="1"/>
  <c r="X73" i="2"/>
  <c r="T73" i="2"/>
  <c r="P73" i="2"/>
  <c r="Y73" i="2" s="1"/>
  <c r="L73" i="2"/>
  <c r="X72" i="2"/>
  <c r="T72" i="2"/>
  <c r="P72" i="2"/>
  <c r="L72" i="2"/>
  <c r="Y72" i="2" s="1"/>
  <c r="X71" i="2"/>
  <c r="T71" i="2"/>
  <c r="P71" i="2"/>
  <c r="L71" i="2"/>
  <c r="Y71" i="2" s="1"/>
  <c r="X70" i="2"/>
  <c r="T70" i="2"/>
  <c r="T64" i="2" s="1"/>
  <c r="P70" i="2"/>
  <c r="L70" i="2"/>
  <c r="X69" i="2"/>
  <c r="T69" i="2"/>
  <c r="P69" i="2"/>
  <c r="L69" i="2"/>
  <c r="Y69" i="2" s="1"/>
  <c r="Y68" i="2"/>
  <c r="X68" i="2"/>
  <c r="T68" i="2"/>
  <c r="P68" i="2"/>
  <c r="L68" i="2"/>
  <c r="X67" i="2"/>
  <c r="T67" i="2"/>
  <c r="P67" i="2"/>
  <c r="Y67" i="2" s="1"/>
  <c r="Y65" i="2" s="1"/>
  <c r="L67" i="2"/>
  <c r="X66" i="2"/>
  <c r="T66" i="2"/>
  <c r="P66" i="2"/>
  <c r="L66" i="2"/>
  <c r="Y66" i="2" s="1"/>
  <c r="X65" i="2"/>
  <c r="W65" i="2"/>
  <c r="V65" i="2"/>
  <c r="U65" i="2"/>
  <c r="T65" i="2"/>
  <c r="S65" i="2"/>
  <c r="R65" i="2"/>
  <c r="Q65" i="2"/>
  <c r="O65" i="2"/>
  <c r="N65" i="2"/>
  <c r="M65" i="2"/>
  <c r="L65" i="2"/>
  <c r="K65" i="2"/>
  <c r="J65" i="2"/>
  <c r="I65" i="2"/>
  <c r="X64" i="2"/>
  <c r="W64" i="2"/>
  <c r="V64" i="2"/>
  <c r="U64" i="2"/>
  <c r="S64" i="2"/>
  <c r="R64" i="2"/>
  <c r="Q64" i="2"/>
  <c r="P64" i="2"/>
  <c r="O64" i="2"/>
  <c r="N64" i="2"/>
  <c r="M64" i="2"/>
  <c r="K64" i="2"/>
  <c r="J64" i="2"/>
  <c r="I64" i="2"/>
  <c r="X63" i="2"/>
  <c r="T63" i="2"/>
  <c r="P63" i="2"/>
  <c r="L63" i="2"/>
  <c r="Y63" i="2" s="1"/>
  <c r="U62" i="2"/>
  <c r="X62" i="2" s="1"/>
  <c r="Q62" i="2"/>
  <c r="T62" i="2" s="1"/>
  <c r="M62" i="2"/>
  <c r="P62" i="2" s="1"/>
  <c r="L62" i="2"/>
  <c r="I62" i="2"/>
  <c r="X61" i="2"/>
  <c r="T61" i="2"/>
  <c r="P61" i="2"/>
  <c r="L61" i="2"/>
  <c r="Y61" i="2" s="1"/>
  <c r="X60" i="2"/>
  <c r="T60" i="2"/>
  <c r="P60" i="2"/>
  <c r="L60" i="2"/>
  <c r="Y60" i="2" s="1"/>
  <c r="U59" i="2"/>
  <c r="T59" i="2"/>
  <c r="S59" i="2"/>
  <c r="Q58" i="2" s="1"/>
  <c r="Q59" i="2"/>
  <c r="P59" i="2"/>
  <c r="M59" i="2"/>
  <c r="I59" i="2"/>
  <c r="M58" i="2"/>
  <c r="P58" i="2" s="1"/>
  <c r="X57" i="2"/>
  <c r="T57" i="2"/>
  <c r="T45" i="2" s="1"/>
  <c r="P57" i="2"/>
  <c r="L57" i="2"/>
  <c r="U56" i="2"/>
  <c r="X56" i="2" s="1"/>
  <c r="T56" i="2"/>
  <c r="Q56" i="2"/>
  <c r="P56" i="2"/>
  <c r="M56" i="2"/>
  <c r="I56" i="2"/>
  <c r="L56" i="2" s="1"/>
  <c r="Y56" i="2" s="1"/>
  <c r="X55" i="2"/>
  <c r="T55" i="2"/>
  <c r="P55" i="2"/>
  <c r="L55" i="2"/>
  <c r="Y55" i="2" s="1"/>
  <c r="U54" i="2"/>
  <c r="X54" i="2" s="1"/>
  <c r="Q54" i="2"/>
  <c r="T54" i="2" s="1"/>
  <c r="P54" i="2"/>
  <c r="M54" i="2"/>
  <c r="L54" i="2"/>
  <c r="I54" i="2"/>
  <c r="X53" i="2"/>
  <c r="T53" i="2"/>
  <c r="P53" i="2"/>
  <c r="L53" i="2"/>
  <c r="Y53" i="2" s="1"/>
  <c r="X52" i="2"/>
  <c r="T52" i="2"/>
  <c r="P52" i="2"/>
  <c r="L52" i="2"/>
  <c r="Y52" i="2" s="1"/>
  <c r="X51" i="2"/>
  <c r="T51" i="2"/>
  <c r="P51" i="2"/>
  <c r="L51" i="2"/>
  <c r="U50" i="2"/>
  <c r="X50" i="2" s="1"/>
  <c r="Q50" i="2"/>
  <c r="T50" i="2" s="1"/>
  <c r="P50" i="2"/>
  <c r="M50" i="2"/>
  <c r="L50" i="2"/>
  <c r="I50" i="2"/>
  <c r="X49" i="2"/>
  <c r="T49" i="2"/>
  <c r="P49" i="2"/>
  <c r="L49" i="2"/>
  <c r="Y49" i="2" s="1"/>
  <c r="X48" i="2"/>
  <c r="U48" i="2"/>
  <c r="Q48" i="2"/>
  <c r="T48" i="2" s="1"/>
  <c r="M48" i="2"/>
  <c r="P48" i="2" s="1"/>
  <c r="L48" i="2"/>
  <c r="I48" i="2"/>
  <c r="Y47" i="2"/>
  <c r="X47" i="2"/>
  <c r="T47" i="2"/>
  <c r="P47" i="2"/>
  <c r="P45" i="2" s="1"/>
  <c r="L47" i="2"/>
  <c r="X46" i="2"/>
  <c r="U46" i="2"/>
  <c r="T46" i="2"/>
  <c r="Q46" i="2"/>
  <c r="M46" i="2"/>
  <c r="P46" i="2" s="1"/>
  <c r="I46" i="2"/>
  <c r="L46" i="2" s="1"/>
  <c r="V45" i="2"/>
  <c r="U45" i="2"/>
  <c r="S45" i="2"/>
  <c r="R45" i="2"/>
  <c r="Q45" i="2"/>
  <c r="O45" i="2"/>
  <c r="N45" i="2"/>
  <c r="M45" i="2"/>
  <c r="J45" i="2"/>
  <c r="I45" i="2"/>
  <c r="W44" i="2"/>
  <c r="V44" i="2"/>
  <c r="S44" i="2"/>
  <c r="R44" i="2"/>
  <c r="O44" i="2"/>
  <c r="N44" i="2"/>
  <c r="M44" i="2"/>
  <c r="K44" i="2"/>
  <c r="J44" i="2"/>
  <c r="X43" i="2"/>
  <c r="T43" i="2"/>
  <c r="P43" i="2"/>
  <c r="J43" i="2"/>
  <c r="I43" i="2"/>
  <c r="L43" i="2" s="1"/>
  <c r="Y43" i="2" s="1"/>
  <c r="X42" i="2"/>
  <c r="U42" i="2"/>
  <c r="Q42" i="2"/>
  <c r="T42" i="2" s="1"/>
  <c r="M42" i="2"/>
  <c r="P42" i="2" s="1"/>
  <c r="Y41" i="2"/>
  <c r="X41" i="2"/>
  <c r="T41" i="2"/>
  <c r="P41" i="2"/>
  <c r="L41" i="2"/>
  <c r="X40" i="2"/>
  <c r="U40" i="2"/>
  <c r="T40" i="2"/>
  <c r="Q40" i="2"/>
  <c r="M40" i="2"/>
  <c r="P40" i="2" s="1"/>
  <c r="I40" i="2"/>
  <c r="L40" i="2" s="1"/>
  <c r="Y40" i="2" s="1"/>
  <c r="X39" i="2"/>
  <c r="T39" i="2"/>
  <c r="Y39" i="2" s="1"/>
  <c r="P39" i="2"/>
  <c r="L39" i="2"/>
  <c r="X38" i="2"/>
  <c r="T38" i="2"/>
  <c r="P38" i="2"/>
  <c r="Y38" i="2" s="1"/>
  <c r="L38" i="2"/>
  <c r="X37" i="2"/>
  <c r="T37" i="2"/>
  <c r="P37" i="2"/>
  <c r="K37" i="2"/>
  <c r="J37" i="2"/>
  <c r="L37" i="2" s="1"/>
  <c r="Y37" i="2" s="1"/>
  <c r="X36" i="2"/>
  <c r="U36" i="2"/>
  <c r="Q36" i="2"/>
  <c r="T36" i="2" s="1"/>
  <c r="M36" i="2"/>
  <c r="P36" i="2" s="1"/>
  <c r="Y35" i="2"/>
  <c r="X35" i="2"/>
  <c r="T35" i="2"/>
  <c r="P35" i="2"/>
  <c r="L35" i="2"/>
  <c r="X34" i="2"/>
  <c r="T34" i="2"/>
  <c r="P34" i="2"/>
  <c r="Y34" i="2" s="1"/>
  <c r="L34" i="2"/>
  <c r="X33" i="2"/>
  <c r="T33" i="2"/>
  <c r="P33" i="2"/>
  <c r="L33" i="2"/>
  <c r="Y33" i="2" s="1"/>
  <c r="X32" i="2"/>
  <c r="X24" i="2" s="1"/>
  <c r="T32" i="2"/>
  <c r="P32" i="2"/>
  <c r="L32" i="2"/>
  <c r="Y32" i="2" s="1"/>
  <c r="X31" i="2"/>
  <c r="T31" i="2"/>
  <c r="P31" i="2"/>
  <c r="L31" i="2"/>
  <c r="Y31" i="2" s="1"/>
  <c r="X30" i="2"/>
  <c r="T30" i="2"/>
  <c r="P30" i="2"/>
  <c r="L30" i="2"/>
  <c r="Y30" i="2" s="1"/>
  <c r="X29" i="2"/>
  <c r="T29" i="2"/>
  <c r="T25" i="2" s="1"/>
  <c r="P29" i="2"/>
  <c r="L29" i="2"/>
  <c r="Y29" i="2" s="1"/>
  <c r="X28" i="2"/>
  <c r="T28" i="2"/>
  <c r="P28" i="2"/>
  <c r="L28" i="2"/>
  <c r="Y28" i="2" s="1"/>
  <c r="X27" i="2"/>
  <c r="T27" i="2"/>
  <c r="P27" i="2"/>
  <c r="I27" i="2"/>
  <c r="L27" i="2" s="1"/>
  <c r="X26" i="2"/>
  <c r="T26" i="2"/>
  <c r="P26" i="2"/>
  <c r="L26" i="2"/>
  <c r="Y26" i="2" s="1"/>
  <c r="X25" i="2"/>
  <c r="W25" i="2"/>
  <c r="V25" i="2"/>
  <c r="U25" i="2"/>
  <c r="S25" i="2"/>
  <c r="R25" i="2"/>
  <c r="Q25" i="2"/>
  <c r="P25" i="2"/>
  <c r="O25" i="2"/>
  <c r="N25" i="2"/>
  <c r="M25" i="2"/>
  <c r="K25" i="2"/>
  <c r="J25" i="2"/>
  <c r="I25" i="2"/>
  <c r="W24" i="2"/>
  <c r="V24" i="2"/>
  <c r="U24" i="2"/>
  <c r="S24" i="2"/>
  <c r="R24" i="2"/>
  <c r="Q24" i="2"/>
  <c r="O24" i="2"/>
  <c r="N24" i="2"/>
  <c r="M24" i="2"/>
  <c r="K24" i="2"/>
  <c r="J24" i="2"/>
  <c r="W23" i="2"/>
  <c r="V23" i="2"/>
  <c r="V15" i="2" s="1"/>
  <c r="V109" i="2" s="1"/>
  <c r="S23" i="2"/>
  <c r="R23" i="2"/>
  <c r="T23" i="2" s="1"/>
  <c r="O23" i="2"/>
  <c r="N23" i="2"/>
  <c r="P23" i="2" s="1"/>
  <c r="K23" i="2"/>
  <c r="L23" i="2" s="1"/>
  <c r="J23" i="2"/>
  <c r="X22" i="2"/>
  <c r="T22" i="2"/>
  <c r="P22" i="2"/>
  <c r="I22" i="2"/>
  <c r="L22" i="2" s="1"/>
  <c r="Y22" i="2" s="1"/>
  <c r="W21" i="2"/>
  <c r="V21" i="2"/>
  <c r="X21" i="2" s="1"/>
  <c r="S21" i="2"/>
  <c r="R21" i="2"/>
  <c r="T21" i="2" s="1"/>
  <c r="O21" i="2"/>
  <c r="O15" i="2" s="1"/>
  <c r="O109" i="2" s="1"/>
  <c r="N21" i="2"/>
  <c r="K21" i="2"/>
  <c r="J21" i="2"/>
  <c r="L21" i="2" s="1"/>
  <c r="X20" i="2"/>
  <c r="T20" i="2"/>
  <c r="P20" i="2"/>
  <c r="P14" i="2" s="1"/>
  <c r="I20" i="2"/>
  <c r="L20" i="2" s="1"/>
  <c r="Y20" i="2" s="1"/>
  <c r="X19" i="2"/>
  <c r="T19" i="2"/>
  <c r="P19" i="2"/>
  <c r="L19" i="2"/>
  <c r="Y19" i="2" s="1"/>
  <c r="X18" i="2"/>
  <c r="T18" i="2"/>
  <c r="P18" i="2"/>
  <c r="I18" i="2"/>
  <c r="L18" i="2" s="1"/>
  <c r="Y18" i="2" s="1"/>
  <c r="W17" i="2"/>
  <c r="W15" i="2" s="1"/>
  <c r="V17" i="2"/>
  <c r="S17" i="2"/>
  <c r="R17" i="2"/>
  <c r="T17" i="2" s="1"/>
  <c r="T15" i="2" s="1"/>
  <c r="P17" i="2"/>
  <c r="O17" i="2"/>
  <c r="N17" i="2"/>
  <c r="L17" i="2"/>
  <c r="K17" i="2"/>
  <c r="J17" i="2"/>
  <c r="X16" i="2"/>
  <c r="T16" i="2"/>
  <c r="P16" i="2"/>
  <c r="I16" i="2"/>
  <c r="I14" i="2" s="1"/>
  <c r="U15" i="2"/>
  <c r="U109" i="2" s="1"/>
  <c r="S15" i="2"/>
  <c r="S109" i="2" s="1"/>
  <c r="R15" i="2"/>
  <c r="R109" i="2" s="1"/>
  <c r="Q15" i="2"/>
  <c r="Q109" i="2" s="1"/>
  <c r="N15" i="2"/>
  <c r="N109" i="2" s="1"/>
  <c r="M15" i="2"/>
  <c r="M109" i="2" s="1"/>
  <c r="J15" i="2"/>
  <c r="J109" i="2" s="1"/>
  <c r="I15" i="2"/>
  <c r="I109" i="2" s="1"/>
  <c r="X14" i="2"/>
  <c r="W14" i="2"/>
  <c r="W108" i="2" s="1"/>
  <c r="V14" i="2"/>
  <c r="V108" i="2" s="1"/>
  <c r="U14" i="2"/>
  <c r="T14" i="2"/>
  <c r="S14" i="2"/>
  <c r="S108" i="2" s="1"/>
  <c r="R14" i="2"/>
  <c r="R108" i="2" s="1"/>
  <c r="Q14" i="2"/>
  <c r="O14" i="2"/>
  <c r="O108" i="2" s="1"/>
  <c r="N14" i="2"/>
  <c r="N108" i="2" s="1"/>
  <c r="M14" i="2"/>
  <c r="K14" i="2"/>
  <c r="K108" i="2" s="1"/>
  <c r="J14" i="2"/>
  <c r="J108" i="2" s="1"/>
  <c r="W201" i="1"/>
  <c r="V201" i="1"/>
  <c r="U201" i="1"/>
  <c r="S201" i="1"/>
  <c r="R201" i="1"/>
  <c r="Q201" i="1"/>
  <c r="O201" i="1"/>
  <c r="N201" i="1"/>
  <c r="M201" i="1"/>
  <c r="K201" i="1"/>
  <c r="J201" i="1"/>
  <c r="I201" i="1"/>
  <c r="W200" i="1"/>
  <c r="V200" i="1"/>
  <c r="U200" i="1"/>
  <c r="S200" i="1"/>
  <c r="R200" i="1"/>
  <c r="Q200" i="1"/>
  <c r="O200" i="1"/>
  <c r="N200" i="1"/>
  <c r="M200" i="1"/>
  <c r="K200" i="1"/>
  <c r="J200" i="1"/>
  <c r="I200" i="1"/>
  <c r="L200" i="1" s="1"/>
  <c r="W199" i="1"/>
  <c r="V199" i="1"/>
  <c r="U199" i="1"/>
  <c r="S199" i="1"/>
  <c r="R199" i="1"/>
  <c r="Q199" i="1"/>
  <c r="O199" i="1"/>
  <c r="N199" i="1"/>
  <c r="M199" i="1"/>
  <c r="K199" i="1"/>
  <c r="J199" i="1"/>
  <c r="I199" i="1"/>
  <c r="W198" i="1"/>
  <c r="V198" i="1"/>
  <c r="U198" i="1"/>
  <c r="S198" i="1"/>
  <c r="R198" i="1"/>
  <c r="Q198" i="1"/>
  <c r="O198" i="1"/>
  <c r="N198" i="1"/>
  <c r="M198" i="1"/>
  <c r="K198" i="1"/>
  <c r="J198" i="1"/>
  <c r="I198" i="1"/>
  <c r="W197" i="1"/>
  <c r="V197" i="1"/>
  <c r="U197" i="1"/>
  <c r="S197" i="1"/>
  <c r="R197" i="1"/>
  <c r="R195" i="1" s="1"/>
  <c r="Q197" i="1"/>
  <c r="O197" i="1"/>
  <c r="N197" i="1"/>
  <c r="N195" i="1" s="1"/>
  <c r="M197" i="1"/>
  <c r="K197" i="1"/>
  <c r="J197" i="1"/>
  <c r="I197" i="1"/>
  <c r="W196" i="1"/>
  <c r="W194" i="1" s="1"/>
  <c r="V196" i="1"/>
  <c r="V194" i="1" s="1"/>
  <c r="U196" i="1"/>
  <c r="S196" i="1"/>
  <c r="R196" i="1"/>
  <c r="Q196" i="1"/>
  <c r="O196" i="1"/>
  <c r="N196" i="1"/>
  <c r="N194" i="1" s="1"/>
  <c r="M196" i="1"/>
  <c r="P196" i="1" s="1"/>
  <c r="K196" i="1"/>
  <c r="K194" i="1" s="1"/>
  <c r="J196" i="1"/>
  <c r="I196" i="1"/>
  <c r="J195" i="1"/>
  <c r="U194" i="1"/>
  <c r="Q194" i="1"/>
  <c r="O194" i="1"/>
  <c r="W193" i="1"/>
  <c r="V193" i="1"/>
  <c r="U193" i="1"/>
  <c r="S193" i="1"/>
  <c r="R193" i="1"/>
  <c r="Q193" i="1"/>
  <c r="T193" i="1" s="1"/>
  <c r="O193" i="1"/>
  <c r="N193" i="1"/>
  <c r="M193" i="1"/>
  <c r="L193" i="1"/>
  <c r="K193" i="1"/>
  <c r="J193" i="1"/>
  <c r="I193" i="1"/>
  <c r="W192" i="1"/>
  <c r="X192" i="1" s="1"/>
  <c r="V192" i="1"/>
  <c r="U192" i="1"/>
  <c r="S192" i="1"/>
  <c r="R192" i="1"/>
  <c r="Q192" i="1"/>
  <c r="O192" i="1"/>
  <c r="O186" i="1" s="1"/>
  <c r="N192" i="1"/>
  <c r="N186" i="1" s="1"/>
  <c r="M192" i="1"/>
  <c r="P192" i="1" s="1"/>
  <c r="K192" i="1"/>
  <c r="J192" i="1"/>
  <c r="I192" i="1"/>
  <c r="L192" i="1" s="1"/>
  <c r="W191" i="1"/>
  <c r="V191" i="1"/>
  <c r="U191" i="1"/>
  <c r="U187" i="1" s="1"/>
  <c r="S191" i="1"/>
  <c r="R191" i="1"/>
  <c r="Q191" i="1"/>
  <c r="O191" i="1"/>
  <c r="N191" i="1"/>
  <c r="M191" i="1"/>
  <c r="P191" i="1" s="1"/>
  <c r="K191" i="1"/>
  <c r="J191" i="1"/>
  <c r="I191" i="1"/>
  <c r="W190" i="1"/>
  <c r="V190" i="1"/>
  <c r="U190" i="1"/>
  <c r="S190" i="1"/>
  <c r="R190" i="1"/>
  <c r="Q190" i="1"/>
  <c r="Q186" i="1" s="1"/>
  <c r="O190" i="1"/>
  <c r="N190" i="1"/>
  <c r="M190" i="1"/>
  <c r="P190" i="1" s="1"/>
  <c r="K190" i="1"/>
  <c r="J190" i="1"/>
  <c r="I190" i="1"/>
  <c r="W189" i="1"/>
  <c r="V189" i="1"/>
  <c r="V187" i="1" s="1"/>
  <c r="U189" i="1"/>
  <c r="S189" i="1"/>
  <c r="S187" i="1" s="1"/>
  <c r="R189" i="1"/>
  <c r="Q189" i="1"/>
  <c r="T189" i="1" s="1"/>
  <c r="O189" i="1"/>
  <c r="N189" i="1"/>
  <c r="M189" i="1"/>
  <c r="P189" i="1" s="1"/>
  <c r="K189" i="1"/>
  <c r="K187" i="1" s="1"/>
  <c r="J189" i="1"/>
  <c r="I189" i="1"/>
  <c r="W188" i="1"/>
  <c r="V188" i="1"/>
  <c r="U188" i="1"/>
  <c r="S188" i="1"/>
  <c r="S186" i="1" s="1"/>
  <c r="R188" i="1"/>
  <c r="Q188" i="1"/>
  <c r="T188" i="1" s="1"/>
  <c r="O188" i="1"/>
  <c r="N188" i="1"/>
  <c r="M188" i="1"/>
  <c r="P188" i="1" s="1"/>
  <c r="K188" i="1"/>
  <c r="J188" i="1"/>
  <c r="I188" i="1"/>
  <c r="I186" i="1" s="1"/>
  <c r="R187" i="1"/>
  <c r="N187" i="1"/>
  <c r="J187" i="1"/>
  <c r="V186" i="1"/>
  <c r="K186" i="1"/>
  <c r="W185" i="1"/>
  <c r="V185" i="1"/>
  <c r="U185" i="1"/>
  <c r="S185" i="1"/>
  <c r="R185" i="1"/>
  <c r="Q185" i="1"/>
  <c r="O185" i="1"/>
  <c r="N185" i="1"/>
  <c r="M185" i="1"/>
  <c r="K185" i="1"/>
  <c r="J185" i="1"/>
  <c r="I185" i="1"/>
  <c r="W184" i="1"/>
  <c r="V184" i="1"/>
  <c r="U184" i="1"/>
  <c r="S184" i="1"/>
  <c r="R184" i="1"/>
  <c r="Q184" i="1"/>
  <c r="O184" i="1"/>
  <c r="N184" i="1"/>
  <c r="K184" i="1"/>
  <c r="J184" i="1"/>
  <c r="I184" i="1"/>
  <c r="W183" i="1"/>
  <c r="V183" i="1"/>
  <c r="U183" i="1"/>
  <c r="S183" i="1"/>
  <c r="R183" i="1"/>
  <c r="Q183" i="1"/>
  <c r="O183" i="1"/>
  <c r="N183" i="1"/>
  <c r="M183" i="1"/>
  <c r="K183" i="1"/>
  <c r="J183" i="1"/>
  <c r="I183" i="1"/>
  <c r="W182" i="1"/>
  <c r="V182" i="1"/>
  <c r="U182" i="1"/>
  <c r="S182" i="1"/>
  <c r="R182" i="1"/>
  <c r="Q182" i="1"/>
  <c r="O182" i="1"/>
  <c r="N182" i="1"/>
  <c r="M182" i="1"/>
  <c r="P182" i="1" s="1"/>
  <c r="K182" i="1"/>
  <c r="J182" i="1"/>
  <c r="I182" i="1"/>
  <c r="W181" i="1"/>
  <c r="V181" i="1"/>
  <c r="U181" i="1"/>
  <c r="S181" i="1"/>
  <c r="R181" i="1"/>
  <c r="Q181" i="1"/>
  <c r="O181" i="1"/>
  <c r="N181" i="1"/>
  <c r="M181" i="1"/>
  <c r="K181" i="1"/>
  <c r="J181" i="1"/>
  <c r="I181" i="1"/>
  <c r="W180" i="1"/>
  <c r="V180" i="1"/>
  <c r="U180" i="1"/>
  <c r="S180" i="1"/>
  <c r="R180" i="1"/>
  <c r="R174" i="1" s="1"/>
  <c r="O180" i="1"/>
  <c r="N180" i="1"/>
  <c r="K180" i="1"/>
  <c r="J180" i="1"/>
  <c r="I180" i="1"/>
  <c r="W179" i="1"/>
  <c r="V179" i="1"/>
  <c r="U179" i="1"/>
  <c r="S179" i="1"/>
  <c r="R179" i="1"/>
  <c r="Q179" i="1"/>
  <c r="T179" i="1" s="1"/>
  <c r="O179" i="1"/>
  <c r="N179" i="1"/>
  <c r="M179" i="1"/>
  <c r="K179" i="1"/>
  <c r="J179" i="1"/>
  <c r="I179" i="1"/>
  <c r="W178" i="1"/>
  <c r="V178" i="1"/>
  <c r="U178" i="1"/>
  <c r="S178" i="1"/>
  <c r="R178" i="1"/>
  <c r="Q178" i="1"/>
  <c r="O178" i="1"/>
  <c r="N178" i="1"/>
  <c r="M178" i="1"/>
  <c r="K178" i="1"/>
  <c r="J178" i="1"/>
  <c r="I178" i="1"/>
  <c r="W177" i="1"/>
  <c r="V177" i="1"/>
  <c r="U177" i="1"/>
  <c r="S177" i="1"/>
  <c r="R177" i="1"/>
  <c r="Q177" i="1"/>
  <c r="O177" i="1"/>
  <c r="N177" i="1"/>
  <c r="M177" i="1"/>
  <c r="K177" i="1"/>
  <c r="J177" i="1"/>
  <c r="I177" i="1"/>
  <c r="W176" i="1"/>
  <c r="V176" i="1"/>
  <c r="U176" i="1"/>
  <c r="S176" i="1"/>
  <c r="R176" i="1"/>
  <c r="Q176" i="1"/>
  <c r="O176" i="1"/>
  <c r="O174" i="1" s="1"/>
  <c r="N176" i="1"/>
  <c r="M176" i="1"/>
  <c r="K176" i="1"/>
  <c r="K174" i="1" s="1"/>
  <c r="J176" i="1"/>
  <c r="W173" i="1"/>
  <c r="V173" i="1"/>
  <c r="U173" i="1"/>
  <c r="X173" i="1" s="1"/>
  <c r="S173" i="1"/>
  <c r="R173" i="1"/>
  <c r="Q173" i="1"/>
  <c r="O173" i="1"/>
  <c r="N173" i="1"/>
  <c r="M173" i="1"/>
  <c r="K173" i="1"/>
  <c r="J173" i="1"/>
  <c r="I173" i="1"/>
  <c r="W172" i="1"/>
  <c r="V172" i="1"/>
  <c r="U172" i="1"/>
  <c r="X172" i="1" s="1"/>
  <c r="S172" i="1"/>
  <c r="R172" i="1"/>
  <c r="Q172" i="1"/>
  <c r="T172" i="1" s="1"/>
  <c r="O172" i="1"/>
  <c r="N172" i="1"/>
  <c r="M172" i="1"/>
  <c r="K172" i="1"/>
  <c r="J172" i="1"/>
  <c r="L172" i="1" s="1"/>
  <c r="I172" i="1"/>
  <c r="W171" i="1"/>
  <c r="V171" i="1"/>
  <c r="U171" i="1"/>
  <c r="S171" i="1"/>
  <c r="R171" i="1"/>
  <c r="Q171" i="1"/>
  <c r="T171" i="1" s="1"/>
  <c r="O171" i="1"/>
  <c r="N171" i="1"/>
  <c r="M171" i="1"/>
  <c r="P171" i="1" s="1"/>
  <c r="K171" i="1"/>
  <c r="J171" i="1"/>
  <c r="I171" i="1"/>
  <c r="W170" i="1"/>
  <c r="V170" i="1"/>
  <c r="V162" i="1" s="1"/>
  <c r="U170" i="1"/>
  <c r="S170" i="1"/>
  <c r="R170" i="1"/>
  <c r="Q170" i="1"/>
  <c r="T170" i="1" s="1"/>
  <c r="O170" i="1"/>
  <c r="N170" i="1"/>
  <c r="M170" i="1"/>
  <c r="K170" i="1"/>
  <c r="J170" i="1"/>
  <c r="I170" i="1"/>
  <c r="W169" i="1"/>
  <c r="V169" i="1"/>
  <c r="V163" i="1" s="1"/>
  <c r="U169" i="1"/>
  <c r="S169" i="1"/>
  <c r="R169" i="1"/>
  <c r="Q169" i="1"/>
  <c r="T169" i="1" s="1"/>
  <c r="O169" i="1"/>
  <c r="N169" i="1"/>
  <c r="M169" i="1"/>
  <c r="P169" i="1" s="1"/>
  <c r="K169" i="1"/>
  <c r="J169" i="1"/>
  <c r="I169" i="1"/>
  <c r="W168" i="1"/>
  <c r="V168" i="1"/>
  <c r="X168" i="1" s="1"/>
  <c r="U168" i="1"/>
  <c r="S168" i="1"/>
  <c r="R168" i="1"/>
  <c r="Q168" i="1"/>
  <c r="O168" i="1"/>
  <c r="N168" i="1"/>
  <c r="M168" i="1"/>
  <c r="P168" i="1" s="1"/>
  <c r="K168" i="1"/>
  <c r="J168" i="1"/>
  <c r="I168" i="1"/>
  <c r="L168" i="1" s="1"/>
  <c r="W167" i="1"/>
  <c r="V167" i="1"/>
  <c r="U167" i="1"/>
  <c r="X167" i="1" s="1"/>
  <c r="S167" i="1"/>
  <c r="R167" i="1"/>
  <c r="Q167" i="1"/>
  <c r="O167" i="1"/>
  <c r="N167" i="1"/>
  <c r="M167" i="1"/>
  <c r="K167" i="1"/>
  <c r="J167" i="1"/>
  <c r="I167" i="1"/>
  <c r="W166" i="1"/>
  <c r="V166" i="1"/>
  <c r="U166" i="1"/>
  <c r="X166" i="1" s="1"/>
  <c r="S166" i="1"/>
  <c r="S162" i="1" s="1"/>
  <c r="R166" i="1"/>
  <c r="Q166" i="1"/>
  <c r="O166" i="1"/>
  <c r="N166" i="1"/>
  <c r="M166" i="1"/>
  <c r="K166" i="1"/>
  <c r="J166" i="1"/>
  <c r="J162" i="1" s="1"/>
  <c r="I166" i="1"/>
  <c r="L166" i="1" s="1"/>
  <c r="W165" i="1"/>
  <c r="V165" i="1"/>
  <c r="U165" i="1"/>
  <c r="S165" i="1"/>
  <c r="R165" i="1"/>
  <c r="Q165" i="1"/>
  <c r="O165" i="1"/>
  <c r="N165" i="1"/>
  <c r="N163" i="1" s="1"/>
  <c r="M165" i="1"/>
  <c r="M163" i="1" s="1"/>
  <c r="K165" i="1"/>
  <c r="J165" i="1"/>
  <c r="I165" i="1"/>
  <c r="W164" i="1"/>
  <c r="V164" i="1"/>
  <c r="U164" i="1"/>
  <c r="X164" i="1" s="1"/>
  <c r="T164" i="1"/>
  <c r="S164" i="1"/>
  <c r="R164" i="1"/>
  <c r="Q164" i="1"/>
  <c r="O164" i="1"/>
  <c r="O162" i="1" s="1"/>
  <c r="N164" i="1"/>
  <c r="N162" i="1" s="1"/>
  <c r="M164" i="1"/>
  <c r="K164" i="1"/>
  <c r="L164" i="1" s="1"/>
  <c r="J164" i="1"/>
  <c r="I164" i="1"/>
  <c r="R163" i="1"/>
  <c r="J163" i="1"/>
  <c r="W162" i="1"/>
  <c r="M162" i="1"/>
  <c r="K162" i="1"/>
  <c r="W161" i="1"/>
  <c r="V161" i="1"/>
  <c r="U161" i="1"/>
  <c r="S161" i="1"/>
  <c r="R161" i="1"/>
  <c r="Q161" i="1"/>
  <c r="O161" i="1"/>
  <c r="P161" i="1" s="1"/>
  <c r="N161" i="1"/>
  <c r="M161" i="1"/>
  <c r="K161" i="1"/>
  <c r="J161" i="1"/>
  <c r="I161" i="1"/>
  <c r="W160" i="1"/>
  <c r="V160" i="1"/>
  <c r="U160" i="1"/>
  <c r="S160" i="1"/>
  <c r="R160" i="1"/>
  <c r="Q160" i="1"/>
  <c r="O160" i="1"/>
  <c r="N160" i="1"/>
  <c r="M160" i="1"/>
  <c r="K160" i="1"/>
  <c r="J160" i="1"/>
  <c r="I160" i="1"/>
  <c r="W159" i="1"/>
  <c r="V159" i="1"/>
  <c r="U159" i="1"/>
  <c r="S159" i="1"/>
  <c r="R159" i="1"/>
  <c r="Q159" i="1"/>
  <c r="O159" i="1"/>
  <c r="N159" i="1"/>
  <c r="M159" i="1"/>
  <c r="K159" i="1"/>
  <c r="J159" i="1"/>
  <c r="I159" i="1"/>
  <c r="W158" i="1"/>
  <c r="V158" i="1"/>
  <c r="U158" i="1"/>
  <c r="S158" i="1"/>
  <c r="R158" i="1"/>
  <c r="Q158" i="1"/>
  <c r="O158" i="1"/>
  <c r="N158" i="1"/>
  <c r="M158" i="1"/>
  <c r="K158" i="1"/>
  <c r="J158" i="1"/>
  <c r="I158" i="1"/>
  <c r="W157" i="1"/>
  <c r="V157" i="1"/>
  <c r="U157" i="1"/>
  <c r="X157" i="1" s="1"/>
  <c r="S157" i="1"/>
  <c r="R157" i="1"/>
  <c r="Q157" i="1"/>
  <c r="O157" i="1"/>
  <c r="N157" i="1"/>
  <c r="M157" i="1"/>
  <c r="K157" i="1"/>
  <c r="J157" i="1"/>
  <c r="I157" i="1"/>
  <c r="W156" i="1"/>
  <c r="V156" i="1"/>
  <c r="U156" i="1"/>
  <c r="S156" i="1"/>
  <c r="R156" i="1"/>
  <c r="Q156" i="1"/>
  <c r="O156" i="1"/>
  <c r="N156" i="1"/>
  <c r="M156" i="1"/>
  <c r="K156" i="1"/>
  <c r="J156" i="1"/>
  <c r="I156" i="1"/>
  <c r="W155" i="1"/>
  <c r="V155" i="1"/>
  <c r="U155" i="1"/>
  <c r="S155" i="1"/>
  <c r="R155" i="1"/>
  <c r="Q155" i="1"/>
  <c r="O155" i="1"/>
  <c r="N155" i="1"/>
  <c r="N153" i="1" s="1"/>
  <c r="M155" i="1"/>
  <c r="K155" i="1"/>
  <c r="J155" i="1"/>
  <c r="J153" i="1" s="1"/>
  <c r="I155" i="1"/>
  <c r="W154" i="1"/>
  <c r="W152" i="1" s="1"/>
  <c r="V154" i="1"/>
  <c r="U154" i="1"/>
  <c r="U152" i="1" s="1"/>
  <c r="S154" i="1"/>
  <c r="S152" i="1" s="1"/>
  <c r="R154" i="1"/>
  <c r="Q154" i="1"/>
  <c r="O154" i="1"/>
  <c r="O152" i="1" s="1"/>
  <c r="N154" i="1"/>
  <c r="M154" i="1"/>
  <c r="K154" i="1"/>
  <c r="K152" i="1" s="1"/>
  <c r="J154" i="1"/>
  <c r="I154" i="1"/>
  <c r="W153" i="1"/>
  <c r="V153" i="1"/>
  <c r="R153" i="1"/>
  <c r="W151" i="1"/>
  <c r="V151" i="1"/>
  <c r="U151" i="1"/>
  <c r="X151" i="1" s="1"/>
  <c r="S151" i="1"/>
  <c r="R151" i="1"/>
  <c r="Q151" i="1"/>
  <c r="T151" i="1" s="1"/>
  <c r="O151" i="1"/>
  <c r="N151" i="1"/>
  <c r="M151" i="1"/>
  <c r="P151" i="1" s="1"/>
  <c r="K151" i="1"/>
  <c r="J151" i="1"/>
  <c r="I151" i="1"/>
  <c r="L151" i="1" s="1"/>
  <c r="W150" i="1"/>
  <c r="V150" i="1"/>
  <c r="U150" i="1"/>
  <c r="S150" i="1"/>
  <c r="R150" i="1"/>
  <c r="R142" i="1" s="1"/>
  <c r="Q150" i="1"/>
  <c r="O150" i="1"/>
  <c r="N150" i="1"/>
  <c r="M150" i="1"/>
  <c r="P150" i="1" s="1"/>
  <c r="K150" i="1"/>
  <c r="J150" i="1"/>
  <c r="I150" i="1"/>
  <c r="L150" i="1" s="1"/>
  <c r="W149" i="1"/>
  <c r="V149" i="1"/>
  <c r="U149" i="1"/>
  <c r="S149" i="1"/>
  <c r="R149" i="1"/>
  <c r="Q149" i="1"/>
  <c r="O149" i="1"/>
  <c r="N149" i="1"/>
  <c r="N143" i="1" s="1"/>
  <c r="M149" i="1"/>
  <c r="P149" i="1" s="1"/>
  <c r="K149" i="1"/>
  <c r="J149" i="1"/>
  <c r="I149" i="1"/>
  <c r="W148" i="1"/>
  <c r="V148" i="1"/>
  <c r="U148" i="1"/>
  <c r="S148" i="1"/>
  <c r="T148" i="1" s="1"/>
  <c r="R148" i="1"/>
  <c r="Q148" i="1"/>
  <c r="O148" i="1"/>
  <c r="N148" i="1"/>
  <c r="M148" i="1"/>
  <c r="K148" i="1"/>
  <c r="K142" i="1" s="1"/>
  <c r="J148" i="1"/>
  <c r="J142" i="1" s="1"/>
  <c r="I148" i="1"/>
  <c r="L148" i="1" s="1"/>
  <c r="W147" i="1"/>
  <c r="V147" i="1"/>
  <c r="U147" i="1"/>
  <c r="S147" i="1"/>
  <c r="R147" i="1"/>
  <c r="Q147" i="1"/>
  <c r="T147" i="1" s="1"/>
  <c r="O147" i="1"/>
  <c r="N147" i="1"/>
  <c r="M147" i="1"/>
  <c r="K147" i="1"/>
  <c r="J147" i="1"/>
  <c r="I147" i="1"/>
  <c r="L147" i="1" s="1"/>
  <c r="W146" i="1"/>
  <c r="W142" i="1" s="1"/>
  <c r="V146" i="1"/>
  <c r="U146" i="1"/>
  <c r="S146" i="1"/>
  <c r="R146" i="1"/>
  <c r="Q146" i="1"/>
  <c r="O146" i="1"/>
  <c r="N146" i="1"/>
  <c r="N142" i="1" s="1"/>
  <c r="M146" i="1"/>
  <c r="M142" i="1" s="1"/>
  <c r="K146" i="1"/>
  <c r="J146" i="1"/>
  <c r="I146" i="1"/>
  <c r="W145" i="1"/>
  <c r="V145" i="1"/>
  <c r="V143" i="1" s="1"/>
  <c r="U145" i="1"/>
  <c r="S145" i="1"/>
  <c r="R145" i="1"/>
  <c r="R143" i="1" s="1"/>
  <c r="Q145" i="1"/>
  <c r="O145" i="1"/>
  <c r="O143" i="1" s="1"/>
  <c r="N145" i="1"/>
  <c r="M145" i="1"/>
  <c r="K145" i="1"/>
  <c r="J145" i="1"/>
  <c r="I145" i="1"/>
  <c r="L145" i="1" s="1"/>
  <c r="X144" i="1"/>
  <c r="W144" i="1"/>
  <c r="V144" i="1"/>
  <c r="U144" i="1"/>
  <c r="S144" i="1"/>
  <c r="S142" i="1" s="1"/>
  <c r="R144" i="1"/>
  <c r="Q144" i="1"/>
  <c r="O144" i="1"/>
  <c r="O142" i="1" s="1"/>
  <c r="N144" i="1"/>
  <c r="M144" i="1"/>
  <c r="K144" i="1"/>
  <c r="J144" i="1"/>
  <c r="I144" i="1"/>
  <c r="Q143" i="1"/>
  <c r="J143" i="1"/>
  <c r="U142" i="1"/>
  <c r="Q142" i="1"/>
  <c r="W141" i="1"/>
  <c r="V141" i="1"/>
  <c r="U141" i="1"/>
  <c r="S141" i="1"/>
  <c r="R141" i="1"/>
  <c r="Q141" i="1"/>
  <c r="O141" i="1"/>
  <c r="N141" i="1"/>
  <c r="M141" i="1"/>
  <c r="K141" i="1"/>
  <c r="J141" i="1"/>
  <c r="I141" i="1"/>
  <c r="W140" i="1"/>
  <c r="V140" i="1"/>
  <c r="U140" i="1"/>
  <c r="S140" i="1"/>
  <c r="R140" i="1"/>
  <c r="Q140" i="1"/>
  <c r="O140" i="1"/>
  <c r="N140" i="1"/>
  <c r="M140" i="1"/>
  <c r="K140" i="1"/>
  <c r="J140" i="1"/>
  <c r="I140" i="1"/>
  <c r="W139" i="1"/>
  <c r="V139" i="1"/>
  <c r="U139" i="1"/>
  <c r="S139" i="1"/>
  <c r="R139" i="1"/>
  <c r="Q139" i="1"/>
  <c r="T139" i="1" s="1"/>
  <c r="O139" i="1"/>
  <c r="N139" i="1"/>
  <c r="M139" i="1"/>
  <c r="K139" i="1"/>
  <c r="J139" i="1"/>
  <c r="I139" i="1"/>
  <c r="W138" i="1"/>
  <c r="V138" i="1"/>
  <c r="U138" i="1"/>
  <c r="S138" i="1"/>
  <c r="R138" i="1"/>
  <c r="Q138" i="1"/>
  <c r="O138" i="1"/>
  <c r="N138" i="1"/>
  <c r="M138" i="1"/>
  <c r="K138" i="1"/>
  <c r="J138" i="1"/>
  <c r="I138" i="1"/>
  <c r="W137" i="1"/>
  <c r="V137" i="1"/>
  <c r="U137" i="1"/>
  <c r="S137" i="1"/>
  <c r="R137" i="1"/>
  <c r="Q137" i="1"/>
  <c r="O137" i="1"/>
  <c r="N137" i="1"/>
  <c r="M137" i="1"/>
  <c r="K137" i="1"/>
  <c r="J137" i="1"/>
  <c r="I137" i="1"/>
  <c r="W136" i="1"/>
  <c r="V136" i="1"/>
  <c r="U136" i="1"/>
  <c r="S136" i="1"/>
  <c r="R136" i="1"/>
  <c r="Q136" i="1"/>
  <c r="O136" i="1"/>
  <c r="N136" i="1"/>
  <c r="M136" i="1"/>
  <c r="K136" i="1"/>
  <c r="J136" i="1"/>
  <c r="I136" i="1"/>
  <c r="W135" i="1"/>
  <c r="V135" i="1"/>
  <c r="U135" i="1"/>
  <c r="S135" i="1"/>
  <c r="R135" i="1"/>
  <c r="Q135" i="1"/>
  <c r="O135" i="1"/>
  <c r="N135" i="1"/>
  <c r="M135" i="1"/>
  <c r="K135" i="1"/>
  <c r="J135" i="1"/>
  <c r="I135" i="1"/>
  <c r="W134" i="1"/>
  <c r="V134" i="1"/>
  <c r="U134" i="1"/>
  <c r="S134" i="1"/>
  <c r="R134" i="1"/>
  <c r="Q134" i="1"/>
  <c r="O134" i="1"/>
  <c r="N134" i="1"/>
  <c r="M134" i="1"/>
  <c r="K134" i="1"/>
  <c r="J134" i="1"/>
  <c r="I134" i="1"/>
  <c r="W133" i="1"/>
  <c r="V133" i="1"/>
  <c r="U133" i="1"/>
  <c r="S133" i="1"/>
  <c r="R133" i="1"/>
  <c r="Q133" i="1"/>
  <c r="O133" i="1"/>
  <c r="N133" i="1"/>
  <c r="M133" i="1"/>
  <c r="K133" i="1"/>
  <c r="J133" i="1"/>
  <c r="I133" i="1"/>
  <c r="W132" i="1"/>
  <c r="V132" i="1"/>
  <c r="U132" i="1"/>
  <c r="S132" i="1"/>
  <c r="R132" i="1"/>
  <c r="Q132" i="1"/>
  <c r="O132" i="1"/>
  <c r="N132" i="1"/>
  <c r="M132" i="1"/>
  <c r="K132" i="1"/>
  <c r="J132" i="1"/>
  <c r="I132" i="1"/>
  <c r="W131" i="1"/>
  <c r="V131" i="1"/>
  <c r="U131" i="1"/>
  <c r="S131" i="1"/>
  <c r="R131" i="1"/>
  <c r="R129" i="1" s="1"/>
  <c r="Q131" i="1"/>
  <c r="O131" i="1"/>
  <c r="O129" i="1" s="1"/>
  <c r="N131" i="1"/>
  <c r="N129" i="1" s="1"/>
  <c r="M131" i="1"/>
  <c r="K131" i="1"/>
  <c r="J131" i="1"/>
  <c r="J129" i="1" s="1"/>
  <c r="I131" i="1"/>
  <c r="W130" i="1"/>
  <c r="V130" i="1"/>
  <c r="U130" i="1"/>
  <c r="S130" i="1"/>
  <c r="R130" i="1"/>
  <c r="Q130" i="1"/>
  <c r="O130" i="1"/>
  <c r="N130" i="1"/>
  <c r="M130" i="1"/>
  <c r="K130" i="1"/>
  <c r="J130" i="1"/>
  <c r="I130" i="1"/>
  <c r="W128" i="1"/>
  <c r="R127" i="1"/>
  <c r="O127" i="1"/>
  <c r="N127" i="1"/>
  <c r="M127" i="1"/>
  <c r="P127" i="1" s="1"/>
  <c r="K127" i="1"/>
  <c r="J127" i="1"/>
  <c r="I127" i="1"/>
  <c r="L127" i="1" s="1"/>
  <c r="W126" i="1"/>
  <c r="V126" i="1"/>
  <c r="U126" i="1"/>
  <c r="S126" i="1"/>
  <c r="R126" i="1"/>
  <c r="Q126" i="1"/>
  <c r="O126" i="1"/>
  <c r="N126" i="1"/>
  <c r="M126" i="1"/>
  <c r="P126" i="1" s="1"/>
  <c r="K126" i="1"/>
  <c r="J126" i="1"/>
  <c r="I126" i="1"/>
  <c r="W125" i="1"/>
  <c r="V125" i="1"/>
  <c r="U125" i="1"/>
  <c r="S125" i="1"/>
  <c r="R125" i="1"/>
  <c r="T125" i="1" s="1"/>
  <c r="Q125" i="1"/>
  <c r="O125" i="1"/>
  <c r="N125" i="1"/>
  <c r="M125" i="1"/>
  <c r="P125" i="1" s="1"/>
  <c r="K125" i="1"/>
  <c r="J125" i="1"/>
  <c r="I125" i="1"/>
  <c r="W124" i="1"/>
  <c r="V124" i="1"/>
  <c r="U124" i="1"/>
  <c r="S124" i="1"/>
  <c r="R124" i="1"/>
  <c r="T124" i="1" s="1"/>
  <c r="Q124" i="1"/>
  <c r="O124" i="1"/>
  <c r="N124" i="1"/>
  <c r="M124" i="1"/>
  <c r="K124" i="1"/>
  <c r="J124" i="1"/>
  <c r="I124" i="1"/>
  <c r="L124" i="1" s="1"/>
  <c r="W123" i="1"/>
  <c r="V123" i="1"/>
  <c r="U123" i="1"/>
  <c r="X123" i="1" s="1"/>
  <c r="S123" i="1"/>
  <c r="R123" i="1"/>
  <c r="Q123" i="1"/>
  <c r="T123" i="1" s="1"/>
  <c r="O123" i="1"/>
  <c r="N123" i="1"/>
  <c r="M123" i="1"/>
  <c r="P123" i="1" s="1"/>
  <c r="L123" i="1"/>
  <c r="K123" i="1"/>
  <c r="J123" i="1"/>
  <c r="I123" i="1"/>
  <c r="W122" i="1"/>
  <c r="V122" i="1"/>
  <c r="U122" i="1"/>
  <c r="S122" i="1"/>
  <c r="R122" i="1"/>
  <c r="Q122" i="1"/>
  <c r="O122" i="1"/>
  <c r="N122" i="1"/>
  <c r="M122" i="1"/>
  <c r="K122" i="1"/>
  <c r="J122" i="1"/>
  <c r="I122" i="1"/>
  <c r="L122" i="1" s="1"/>
  <c r="W121" i="1"/>
  <c r="V121" i="1"/>
  <c r="U121" i="1"/>
  <c r="S121" i="1"/>
  <c r="R121" i="1"/>
  <c r="T121" i="1" s="1"/>
  <c r="Q121" i="1"/>
  <c r="O121" i="1"/>
  <c r="N121" i="1"/>
  <c r="N115" i="1" s="1"/>
  <c r="M121" i="1"/>
  <c r="K121" i="1"/>
  <c r="J121" i="1"/>
  <c r="I121" i="1"/>
  <c r="W120" i="1"/>
  <c r="V120" i="1"/>
  <c r="U120" i="1"/>
  <c r="U114" i="1" s="1"/>
  <c r="S120" i="1"/>
  <c r="R120" i="1"/>
  <c r="Q120" i="1"/>
  <c r="O120" i="1"/>
  <c r="N120" i="1"/>
  <c r="P120" i="1" s="1"/>
  <c r="M120" i="1"/>
  <c r="K120" i="1"/>
  <c r="K114" i="1" s="1"/>
  <c r="J120" i="1"/>
  <c r="I120" i="1"/>
  <c r="W119" i="1"/>
  <c r="V119" i="1"/>
  <c r="U119" i="1"/>
  <c r="X119" i="1" s="1"/>
  <c r="S119" i="1"/>
  <c r="R119" i="1"/>
  <c r="Q119" i="1"/>
  <c r="O119" i="1"/>
  <c r="N119" i="1"/>
  <c r="M119" i="1"/>
  <c r="P119" i="1" s="1"/>
  <c r="K119" i="1"/>
  <c r="J119" i="1"/>
  <c r="I119" i="1"/>
  <c r="W118" i="1"/>
  <c r="V118" i="1"/>
  <c r="U118" i="1"/>
  <c r="S118" i="1"/>
  <c r="R118" i="1"/>
  <c r="Q118" i="1"/>
  <c r="O118" i="1"/>
  <c r="N118" i="1"/>
  <c r="M118" i="1"/>
  <c r="P118" i="1" s="1"/>
  <c r="K118" i="1"/>
  <c r="J118" i="1"/>
  <c r="I118" i="1"/>
  <c r="W117" i="1"/>
  <c r="W113" i="1" s="1"/>
  <c r="V117" i="1"/>
  <c r="U117" i="1"/>
  <c r="S117" i="1"/>
  <c r="S113" i="1" s="1"/>
  <c r="R117" i="1"/>
  <c r="Q117" i="1"/>
  <c r="O117" i="1"/>
  <c r="N117" i="1"/>
  <c r="M117" i="1"/>
  <c r="M115" i="1" s="1"/>
  <c r="K117" i="1"/>
  <c r="K115" i="1" s="1"/>
  <c r="J117" i="1"/>
  <c r="I117" i="1"/>
  <c r="W116" i="1"/>
  <c r="W114" i="1" s="1"/>
  <c r="V116" i="1"/>
  <c r="U116" i="1"/>
  <c r="S116" i="1"/>
  <c r="S114" i="1" s="1"/>
  <c r="R116" i="1"/>
  <c r="T116" i="1" s="1"/>
  <c r="Q116" i="1"/>
  <c r="O116" i="1"/>
  <c r="O114" i="1" s="1"/>
  <c r="N116" i="1"/>
  <c r="M116" i="1"/>
  <c r="K116" i="1"/>
  <c r="J116" i="1"/>
  <c r="I116" i="1"/>
  <c r="L116" i="1" s="1"/>
  <c r="W115" i="1"/>
  <c r="V115" i="1"/>
  <c r="V113" i="1" s="1"/>
  <c r="U115" i="1"/>
  <c r="U113" i="1" s="1"/>
  <c r="X113" i="1" s="1"/>
  <c r="S115" i="1"/>
  <c r="R115" i="1"/>
  <c r="R113" i="1" s="1"/>
  <c r="Q115" i="1"/>
  <c r="J115" i="1"/>
  <c r="V114" i="1"/>
  <c r="Q114" i="1"/>
  <c r="I114" i="1"/>
  <c r="O113" i="1"/>
  <c r="N113" i="1"/>
  <c r="M113" i="1"/>
  <c r="K113" i="1"/>
  <c r="J113" i="1"/>
  <c r="I113" i="1"/>
  <c r="W112" i="1"/>
  <c r="V112" i="1"/>
  <c r="S112" i="1"/>
  <c r="R112" i="1"/>
  <c r="Q112" i="1"/>
  <c r="O112" i="1"/>
  <c r="N112" i="1"/>
  <c r="M112" i="1"/>
  <c r="K112" i="1"/>
  <c r="J112" i="1"/>
  <c r="I112" i="1"/>
  <c r="L112" i="1" s="1"/>
  <c r="W111" i="1"/>
  <c r="V111" i="1"/>
  <c r="U111" i="1"/>
  <c r="S111" i="1"/>
  <c r="R111" i="1"/>
  <c r="Q111" i="1"/>
  <c r="O111" i="1"/>
  <c r="N111" i="1"/>
  <c r="M111" i="1"/>
  <c r="K111" i="1"/>
  <c r="J111" i="1"/>
  <c r="I111" i="1"/>
  <c r="L111" i="1" s="1"/>
  <c r="W110" i="1"/>
  <c r="V110" i="1"/>
  <c r="U110" i="1"/>
  <c r="S110" i="1"/>
  <c r="R110" i="1"/>
  <c r="Q110" i="1"/>
  <c r="O110" i="1"/>
  <c r="N110" i="1"/>
  <c r="N94" i="1" s="1"/>
  <c r="M110" i="1"/>
  <c r="K110" i="1"/>
  <c r="J110" i="1"/>
  <c r="I110" i="1"/>
  <c r="W109" i="1"/>
  <c r="V109" i="1"/>
  <c r="U109" i="1"/>
  <c r="R109" i="1"/>
  <c r="Q109" i="1"/>
  <c r="O109" i="1"/>
  <c r="N109" i="1"/>
  <c r="M109" i="1"/>
  <c r="K109" i="1"/>
  <c r="J109" i="1"/>
  <c r="I109" i="1"/>
  <c r="W108" i="1"/>
  <c r="V108" i="1"/>
  <c r="S108" i="1"/>
  <c r="R108" i="1"/>
  <c r="O108" i="1"/>
  <c r="N108" i="1"/>
  <c r="K108" i="1"/>
  <c r="J108" i="1"/>
  <c r="W107" i="1"/>
  <c r="V107" i="1"/>
  <c r="U107" i="1"/>
  <c r="S107" i="1"/>
  <c r="R107" i="1"/>
  <c r="Q107" i="1"/>
  <c r="O107" i="1"/>
  <c r="N107" i="1"/>
  <c r="M107" i="1"/>
  <c r="K107" i="1"/>
  <c r="J107" i="1"/>
  <c r="I107" i="1"/>
  <c r="W106" i="1"/>
  <c r="V106" i="1"/>
  <c r="S106" i="1"/>
  <c r="R106" i="1"/>
  <c r="Q106" i="1"/>
  <c r="O106" i="1"/>
  <c r="N106" i="1"/>
  <c r="M106" i="1"/>
  <c r="P106" i="1" s="1"/>
  <c r="K106" i="1"/>
  <c r="J106" i="1"/>
  <c r="I106" i="1"/>
  <c r="W105" i="1"/>
  <c r="V105" i="1"/>
  <c r="X105" i="1" s="1"/>
  <c r="U105" i="1"/>
  <c r="S105" i="1"/>
  <c r="R105" i="1"/>
  <c r="Q105" i="1"/>
  <c r="O105" i="1"/>
  <c r="N105" i="1"/>
  <c r="M105" i="1"/>
  <c r="K105" i="1"/>
  <c r="J105" i="1"/>
  <c r="I105" i="1"/>
  <c r="W104" i="1"/>
  <c r="V104" i="1"/>
  <c r="U104" i="1"/>
  <c r="S104" i="1"/>
  <c r="R104" i="1"/>
  <c r="Q104" i="1"/>
  <c r="O104" i="1"/>
  <c r="N104" i="1"/>
  <c r="M104" i="1"/>
  <c r="P104" i="1" s="1"/>
  <c r="K104" i="1"/>
  <c r="J104" i="1"/>
  <c r="I104" i="1"/>
  <c r="W103" i="1"/>
  <c r="V103" i="1"/>
  <c r="X103" i="1" s="1"/>
  <c r="U103" i="1"/>
  <c r="S103" i="1"/>
  <c r="R103" i="1"/>
  <c r="Q103" i="1"/>
  <c r="O103" i="1"/>
  <c r="N103" i="1"/>
  <c r="M103" i="1"/>
  <c r="P103" i="1" s="1"/>
  <c r="K103" i="1"/>
  <c r="J103" i="1"/>
  <c r="I103" i="1"/>
  <c r="W102" i="1"/>
  <c r="V102" i="1"/>
  <c r="U102" i="1"/>
  <c r="S102" i="1"/>
  <c r="R102" i="1"/>
  <c r="Q102" i="1"/>
  <c r="O102" i="1"/>
  <c r="N102" i="1"/>
  <c r="M102" i="1"/>
  <c r="K102" i="1"/>
  <c r="J102" i="1"/>
  <c r="I102" i="1"/>
  <c r="W101" i="1"/>
  <c r="V101" i="1"/>
  <c r="U101" i="1"/>
  <c r="S101" i="1"/>
  <c r="R101" i="1"/>
  <c r="Q101" i="1"/>
  <c r="O101" i="1"/>
  <c r="N101" i="1"/>
  <c r="M101" i="1"/>
  <c r="P101" i="1" s="1"/>
  <c r="K101" i="1"/>
  <c r="J101" i="1"/>
  <c r="I101" i="1"/>
  <c r="W100" i="1"/>
  <c r="V100" i="1"/>
  <c r="U100" i="1"/>
  <c r="S100" i="1"/>
  <c r="R100" i="1"/>
  <c r="O100" i="1"/>
  <c r="N100" i="1"/>
  <c r="M100" i="1"/>
  <c r="K100" i="1"/>
  <c r="J100" i="1"/>
  <c r="I100" i="1"/>
  <c r="W99" i="1"/>
  <c r="V99" i="1"/>
  <c r="U99" i="1"/>
  <c r="S99" i="1"/>
  <c r="R99" i="1"/>
  <c r="Q99" i="1"/>
  <c r="T99" i="1" s="1"/>
  <c r="O99" i="1"/>
  <c r="N99" i="1"/>
  <c r="M99" i="1"/>
  <c r="K99" i="1"/>
  <c r="L99" i="1" s="1"/>
  <c r="J99" i="1"/>
  <c r="I99" i="1"/>
  <c r="W98" i="1"/>
  <c r="V98" i="1"/>
  <c r="U98" i="1"/>
  <c r="S98" i="1"/>
  <c r="R98" i="1"/>
  <c r="Q98" i="1"/>
  <c r="O98" i="1"/>
  <c r="N98" i="1"/>
  <c r="K98" i="1"/>
  <c r="J98" i="1"/>
  <c r="I98" i="1"/>
  <c r="W97" i="1"/>
  <c r="V97" i="1"/>
  <c r="U97" i="1"/>
  <c r="S97" i="1"/>
  <c r="R97" i="1"/>
  <c r="Q97" i="1"/>
  <c r="T97" i="1" s="1"/>
  <c r="O97" i="1"/>
  <c r="N97" i="1"/>
  <c r="M97" i="1"/>
  <c r="K97" i="1"/>
  <c r="J97" i="1"/>
  <c r="I97" i="1"/>
  <c r="W96" i="1"/>
  <c r="V96" i="1"/>
  <c r="U96" i="1"/>
  <c r="S96" i="1"/>
  <c r="R96" i="1"/>
  <c r="Q96" i="1"/>
  <c r="O96" i="1"/>
  <c r="N96" i="1"/>
  <c r="M96" i="1"/>
  <c r="K96" i="1"/>
  <c r="J96" i="1"/>
  <c r="W93" i="1"/>
  <c r="V93" i="1"/>
  <c r="U93" i="1"/>
  <c r="X93" i="1" s="1"/>
  <c r="S93" i="1"/>
  <c r="R93" i="1"/>
  <c r="Q93" i="1"/>
  <c r="O93" i="1"/>
  <c r="N93" i="1"/>
  <c r="M93" i="1"/>
  <c r="K93" i="1"/>
  <c r="J93" i="1"/>
  <c r="I93" i="1"/>
  <c r="W92" i="1"/>
  <c r="V92" i="1"/>
  <c r="U92" i="1"/>
  <c r="X92" i="1" s="1"/>
  <c r="S92" i="1"/>
  <c r="R92" i="1"/>
  <c r="R74" i="1" s="1"/>
  <c r="Q92" i="1"/>
  <c r="O92" i="1"/>
  <c r="N92" i="1"/>
  <c r="M92" i="1"/>
  <c r="P92" i="1" s="1"/>
  <c r="K92" i="1"/>
  <c r="J92" i="1"/>
  <c r="I92" i="1"/>
  <c r="W91" i="1"/>
  <c r="V91" i="1"/>
  <c r="U91" i="1"/>
  <c r="S91" i="1"/>
  <c r="R91" i="1"/>
  <c r="T91" i="1" s="1"/>
  <c r="Q91" i="1"/>
  <c r="O91" i="1"/>
  <c r="N91" i="1"/>
  <c r="P91" i="1" s="1"/>
  <c r="M91" i="1"/>
  <c r="K91" i="1"/>
  <c r="J91" i="1"/>
  <c r="I91" i="1"/>
  <c r="L91" i="1" s="1"/>
  <c r="W90" i="1"/>
  <c r="V90" i="1"/>
  <c r="U90" i="1"/>
  <c r="X90" i="1" s="1"/>
  <c r="S90" i="1"/>
  <c r="R90" i="1"/>
  <c r="Q90" i="1"/>
  <c r="O90" i="1"/>
  <c r="N90" i="1"/>
  <c r="M90" i="1"/>
  <c r="K90" i="1"/>
  <c r="J90" i="1"/>
  <c r="L90" i="1" s="1"/>
  <c r="I90" i="1"/>
  <c r="W89" i="1"/>
  <c r="V89" i="1"/>
  <c r="U89" i="1"/>
  <c r="S89" i="1"/>
  <c r="R89" i="1"/>
  <c r="Q89" i="1"/>
  <c r="T89" i="1" s="1"/>
  <c r="O89" i="1"/>
  <c r="N89" i="1"/>
  <c r="M89" i="1"/>
  <c r="K89" i="1"/>
  <c r="J89" i="1"/>
  <c r="I89" i="1"/>
  <c r="W88" i="1"/>
  <c r="V88" i="1"/>
  <c r="U88" i="1"/>
  <c r="S88" i="1"/>
  <c r="R88" i="1"/>
  <c r="T88" i="1" s="1"/>
  <c r="Q88" i="1"/>
  <c r="O88" i="1"/>
  <c r="N88" i="1"/>
  <c r="M88" i="1"/>
  <c r="K88" i="1"/>
  <c r="J88" i="1"/>
  <c r="L88" i="1" s="1"/>
  <c r="I88" i="1"/>
  <c r="W87" i="1"/>
  <c r="V87" i="1"/>
  <c r="U87" i="1"/>
  <c r="X87" i="1" s="1"/>
  <c r="S87" i="1"/>
  <c r="R87" i="1"/>
  <c r="Q87" i="1"/>
  <c r="O87" i="1"/>
  <c r="N87" i="1"/>
  <c r="M87" i="1"/>
  <c r="P87" i="1" s="1"/>
  <c r="K87" i="1"/>
  <c r="J87" i="1"/>
  <c r="I87" i="1"/>
  <c r="W86" i="1"/>
  <c r="V86" i="1"/>
  <c r="U86" i="1"/>
  <c r="S86" i="1"/>
  <c r="R86" i="1"/>
  <c r="Q86" i="1"/>
  <c r="O86" i="1"/>
  <c r="N86" i="1"/>
  <c r="M86" i="1"/>
  <c r="K86" i="1"/>
  <c r="J86" i="1"/>
  <c r="I86" i="1"/>
  <c r="L86" i="1" s="1"/>
  <c r="W85" i="1"/>
  <c r="V85" i="1"/>
  <c r="U85" i="1"/>
  <c r="S85" i="1"/>
  <c r="R85" i="1"/>
  <c r="Q85" i="1"/>
  <c r="O85" i="1"/>
  <c r="N85" i="1"/>
  <c r="M85" i="1"/>
  <c r="P85" i="1" s="1"/>
  <c r="K85" i="1"/>
  <c r="J85" i="1"/>
  <c r="I85" i="1"/>
  <c r="L85" i="1" s="1"/>
  <c r="W84" i="1"/>
  <c r="V84" i="1"/>
  <c r="U84" i="1"/>
  <c r="S84" i="1"/>
  <c r="R84" i="1"/>
  <c r="Q84" i="1"/>
  <c r="O84" i="1"/>
  <c r="N84" i="1"/>
  <c r="M84" i="1"/>
  <c r="M74" i="1" s="1"/>
  <c r="K84" i="1"/>
  <c r="J84" i="1"/>
  <c r="I84" i="1"/>
  <c r="W83" i="1"/>
  <c r="X83" i="1" s="1"/>
  <c r="V83" i="1"/>
  <c r="U83" i="1"/>
  <c r="S83" i="1"/>
  <c r="T83" i="1" s="1"/>
  <c r="R83" i="1"/>
  <c r="Q83" i="1"/>
  <c r="O83" i="1"/>
  <c r="N83" i="1"/>
  <c r="M83" i="1"/>
  <c r="K83" i="1"/>
  <c r="J83" i="1"/>
  <c r="I83" i="1"/>
  <c r="L83" i="1" s="1"/>
  <c r="W82" i="1"/>
  <c r="V82" i="1"/>
  <c r="U82" i="1"/>
  <c r="X82" i="1" s="1"/>
  <c r="S82" i="1"/>
  <c r="R82" i="1"/>
  <c r="Q82" i="1"/>
  <c r="O82" i="1"/>
  <c r="N82" i="1"/>
  <c r="M82" i="1"/>
  <c r="K82" i="1"/>
  <c r="J82" i="1"/>
  <c r="L82" i="1" s="1"/>
  <c r="I82" i="1"/>
  <c r="W81" i="1"/>
  <c r="V81" i="1"/>
  <c r="U81" i="1"/>
  <c r="S81" i="1"/>
  <c r="R81" i="1"/>
  <c r="Q81" i="1"/>
  <c r="T81" i="1" s="1"/>
  <c r="O81" i="1"/>
  <c r="N81" i="1"/>
  <c r="M81" i="1"/>
  <c r="K81" i="1"/>
  <c r="K75" i="1" s="1"/>
  <c r="J81" i="1"/>
  <c r="I81" i="1"/>
  <c r="W80" i="1"/>
  <c r="V80" i="1"/>
  <c r="U80" i="1"/>
  <c r="S80" i="1"/>
  <c r="R80" i="1"/>
  <c r="Q80" i="1"/>
  <c r="O80" i="1"/>
  <c r="N80" i="1"/>
  <c r="M80" i="1"/>
  <c r="K80" i="1"/>
  <c r="J80" i="1"/>
  <c r="L80" i="1" s="1"/>
  <c r="I80" i="1"/>
  <c r="W79" i="1"/>
  <c r="W75" i="1" s="1"/>
  <c r="V79" i="1"/>
  <c r="X79" i="1" s="1"/>
  <c r="U79" i="1"/>
  <c r="S79" i="1"/>
  <c r="R79" i="1"/>
  <c r="Q79" i="1"/>
  <c r="O79" i="1"/>
  <c r="N79" i="1"/>
  <c r="M79" i="1"/>
  <c r="P79" i="1" s="1"/>
  <c r="K79" i="1"/>
  <c r="J79" i="1"/>
  <c r="I79" i="1"/>
  <c r="W78" i="1"/>
  <c r="V78" i="1"/>
  <c r="U78" i="1"/>
  <c r="X78" i="1" s="1"/>
  <c r="S78" i="1"/>
  <c r="R78" i="1"/>
  <c r="Q78" i="1"/>
  <c r="O78" i="1"/>
  <c r="N78" i="1"/>
  <c r="M78" i="1"/>
  <c r="P78" i="1" s="1"/>
  <c r="K78" i="1"/>
  <c r="J78" i="1"/>
  <c r="I78" i="1"/>
  <c r="W77" i="1"/>
  <c r="V77" i="1"/>
  <c r="U77" i="1"/>
  <c r="X77" i="1" s="1"/>
  <c r="S77" i="1"/>
  <c r="S75" i="1" s="1"/>
  <c r="R77" i="1"/>
  <c r="Q77" i="1"/>
  <c r="Q75" i="1" s="1"/>
  <c r="O77" i="1"/>
  <c r="O75" i="1" s="1"/>
  <c r="N77" i="1"/>
  <c r="M77" i="1"/>
  <c r="K77" i="1"/>
  <c r="J77" i="1"/>
  <c r="I77" i="1"/>
  <c r="W76" i="1"/>
  <c r="V76" i="1"/>
  <c r="U76" i="1"/>
  <c r="U74" i="1" s="1"/>
  <c r="S76" i="1"/>
  <c r="R76" i="1"/>
  <c r="Q76" i="1"/>
  <c r="O76" i="1"/>
  <c r="N76" i="1"/>
  <c r="M76" i="1"/>
  <c r="K76" i="1"/>
  <c r="J76" i="1"/>
  <c r="J74" i="1" s="1"/>
  <c r="I76" i="1"/>
  <c r="I75" i="1"/>
  <c r="W73" i="1"/>
  <c r="V73" i="1"/>
  <c r="U73" i="1"/>
  <c r="S73" i="1"/>
  <c r="R73" i="1"/>
  <c r="Q73" i="1"/>
  <c r="O73" i="1"/>
  <c r="N73" i="1"/>
  <c r="M73" i="1"/>
  <c r="K73" i="1"/>
  <c r="I73" i="1"/>
  <c r="W72" i="1"/>
  <c r="V72" i="1"/>
  <c r="U72" i="1"/>
  <c r="S72" i="1"/>
  <c r="R72" i="1"/>
  <c r="Q72" i="1"/>
  <c r="O72" i="1"/>
  <c r="N72" i="1"/>
  <c r="K72" i="1"/>
  <c r="J72" i="1"/>
  <c r="W71" i="1"/>
  <c r="V71" i="1"/>
  <c r="U71" i="1"/>
  <c r="S71" i="1"/>
  <c r="R71" i="1"/>
  <c r="Q71" i="1"/>
  <c r="O71" i="1"/>
  <c r="N71" i="1"/>
  <c r="M71" i="1"/>
  <c r="K71" i="1"/>
  <c r="J71" i="1"/>
  <c r="I71" i="1"/>
  <c r="W70" i="1"/>
  <c r="V70" i="1"/>
  <c r="U70" i="1"/>
  <c r="S70" i="1"/>
  <c r="R70" i="1"/>
  <c r="Q70" i="1"/>
  <c r="O70" i="1"/>
  <c r="N70" i="1"/>
  <c r="M70" i="1"/>
  <c r="K70" i="1"/>
  <c r="J70" i="1"/>
  <c r="W69" i="1"/>
  <c r="V69" i="1"/>
  <c r="U69" i="1"/>
  <c r="S69" i="1"/>
  <c r="R69" i="1"/>
  <c r="Q69" i="1"/>
  <c r="O69" i="1"/>
  <c r="N69" i="1"/>
  <c r="M69" i="1"/>
  <c r="K69" i="1"/>
  <c r="J69" i="1"/>
  <c r="I69" i="1"/>
  <c r="L69" i="1" s="1"/>
  <c r="W68" i="1"/>
  <c r="V68" i="1"/>
  <c r="U68" i="1"/>
  <c r="S68" i="1"/>
  <c r="R68" i="1"/>
  <c r="Q68" i="1"/>
  <c r="O68" i="1"/>
  <c r="N68" i="1"/>
  <c r="M68" i="1"/>
  <c r="K68" i="1"/>
  <c r="J68" i="1"/>
  <c r="I68" i="1"/>
  <c r="W67" i="1"/>
  <c r="V67" i="1"/>
  <c r="U67" i="1"/>
  <c r="S67" i="1"/>
  <c r="R67" i="1"/>
  <c r="Q67" i="1"/>
  <c r="O67" i="1"/>
  <c r="N67" i="1"/>
  <c r="M67" i="1"/>
  <c r="K67" i="1"/>
  <c r="J67" i="1"/>
  <c r="I67" i="1"/>
  <c r="W66" i="1"/>
  <c r="V66" i="1"/>
  <c r="U66" i="1"/>
  <c r="S66" i="1"/>
  <c r="R66" i="1"/>
  <c r="Q66" i="1"/>
  <c r="O66" i="1"/>
  <c r="N66" i="1"/>
  <c r="M66" i="1"/>
  <c r="K66" i="1"/>
  <c r="J66" i="1"/>
  <c r="W65" i="1"/>
  <c r="V65" i="1"/>
  <c r="U65" i="1"/>
  <c r="S65" i="1"/>
  <c r="R65" i="1"/>
  <c r="Q65" i="1"/>
  <c r="O65" i="1"/>
  <c r="N65" i="1"/>
  <c r="M65" i="1"/>
  <c r="K65" i="1"/>
  <c r="J65" i="1"/>
  <c r="I65" i="1"/>
  <c r="W64" i="1"/>
  <c r="V64" i="1"/>
  <c r="U64" i="1"/>
  <c r="S64" i="1"/>
  <c r="R64" i="1"/>
  <c r="Q64" i="1"/>
  <c r="O64" i="1"/>
  <c r="N64" i="1"/>
  <c r="M64" i="1"/>
  <c r="K64" i="1"/>
  <c r="J64" i="1"/>
  <c r="I64" i="1"/>
  <c r="W63" i="1"/>
  <c r="V63" i="1"/>
  <c r="U63" i="1"/>
  <c r="S63" i="1"/>
  <c r="R63" i="1"/>
  <c r="Q63" i="1"/>
  <c r="O63" i="1"/>
  <c r="N63" i="1"/>
  <c r="M63" i="1"/>
  <c r="K63" i="1"/>
  <c r="L63" i="1" s="1"/>
  <c r="J63" i="1"/>
  <c r="I63" i="1"/>
  <c r="W62" i="1"/>
  <c r="V62" i="1"/>
  <c r="U62" i="1"/>
  <c r="S62" i="1"/>
  <c r="R62" i="1"/>
  <c r="Q62" i="1"/>
  <c r="O62" i="1"/>
  <c r="N62" i="1"/>
  <c r="M62" i="1"/>
  <c r="P62" i="1" s="1"/>
  <c r="K62" i="1"/>
  <c r="J62" i="1"/>
  <c r="I62" i="1"/>
  <c r="W61" i="1"/>
  <c r="V61" i="1"/>
  <c r="U61" i="1"/>
  <c r="S61" i="1"/>
  <c r="R61" i="1"/>
  <c r="Q61" i="1"/>
  <c r="O61" i="1"/>
  <c r="N61" i="1"/>
  <c r="M61" i="1"/>
  <c r="K61" i="1"/>
  <c r="J61" i="1"/>
  <c r="I61" i="1"/>
  <c r="W60" i="1"/>
  <c r="V60" i="1"/>
  <c r="U60" i="1"/>
  <c r="S60" i="1"/>
  <c r="R60" i="1"/>
  <c r="Q60" i="1"/>
  <c r="O60" i="1"/>
  <c r="N60" i="1"/>
  <c r="M60" i="1"/>
  <c r="K60" i="1"/>
  <c r="J60" i="1"/>
  <c r="I60" i="1"/>
  <c r="W59" i="1"/>
  <c r="V59" i="1"/>
  <c r="U59" i="1"/>
  <c r="S59" i="1"/>
  <c r="R59" i="1"/>
  <c r="Q59" i="1"/>
  <c r="O59" i="1"/>
  <c r="N59" i="1"/>
  <c r="M59" i="1"/>
  <c r="K59" i="1"/>
  <c r="J59" i="1"/>
  <c r="I59" i="1"/>
  <c r="W58" i="1"/>
  <c r="V58" i="1"/>
  <c r="U58" i="1"/>
  <c r="S58" i="1"/>
  <c r="R58" i="1"/>
  <c r="Q58" i="1"/>
  <c r="O58" i="1"/>
  <c r="N58" i="1"/>
  <c r="M58" i="1"/>
  <c r="K58" i="1"/>
  <c r="J58" i="1"/>
  <c r="I58" i="1"/>
  <c r="W57" i="1"/>
  <c r="V57" i="1"/>
  <c r="U57" i="1"/>
  <c r="S57" i="1"/>
  <c r="R57" i="1"/>
  <c r="Q57" i="1"/>
  <c r="O57" i="1"/>
  <c r="N57" i="1"/>
  <c r="M57" i="1"/>
  <c r="K57" i="1"/>
  <c r="J57" i="1"/>
  <c r="I57" i="1"/>
  <c r="W56" i="1"/>
  <c r="V56" i="1"/>
  <c r="U56" i="1"/>
  <c r="S56" i="1"/>
  <c r="R56" i="1"/>
  <c r="Q56" i="1"/>
  <c r="O56" i="1"/>
  <c r="N56" i="1"/>
  <c r="M56" i="1"/>
  <c r="K56" i="1"/>
  <c r="J56" i="1"/>
  <c r="I56" i="1"/>
  <c r="W53" i="1"/>
  <c r="V53" i="1"/>
  <c r="U53" i="1"/>
  <c r="S53" i="1"/>
  <c r="R53" i="1"/>
  <c r="Q53" i="1"/>
  <c r="T53" i="1" s="1"/>
  <c r="O53" i="1"/>
  <c r="N53" i="1"/>
  <c r="M53" i="1"/>
  <c r="P53" i="1" s="1"/>
  <c r="K53" i="1"/>
  <c r="J53" i="1"/>
  <c r="I53" i="1"/>
  <c r="L53" i="1" s="1"/>
  <c r="W52" i="1"/>
  <c r="V52" i="1"/>
  <c r="X52" i="1" s="1"/>
  <c r="U52" i="1"/>
  <c r="S52" i="1"/>
  <c r="R52" i="1"/>
  <c r="Q52" i="1"/>
  <c r="O52" i="1"/>
  <c r="N52" i="1"/>
  <c r="P52" i="1" s="1"/>
  <c r="M52" i="1"/>
  <c r="K52" i="1"/>
  <c r="J52" i="1"/>
  <c r="I52" i="1"/>
  <c r="W51" i="1"/>
  <c r="V51" i="1"/>
  <c r="U51" i="1"/>
  <c r="T51" i="1"/>
  <c r="S51" i="1"/>
  <c r="R51" i="1"/>
  <c r="Q51" i="1"/>
  <c r="O51" i="1"/>
  <c r="N51" i="1"/>
  <c r="M51" i="1"/>
  <c r="K51" i="1"/>
  <c r="J51" i="1"/>
  <c r="I51" i="1"/>
  <c r="L51" i="1" s="1"/>
  <c r="W50" i="1"/>
  <c r="V50" i="1"/>
  <c r="U50" i="1"/>
  <c r="X50" i="1" s="1"/>
  <c r="T50" i="1"/>
  <c r="S50" i="1"/>
  <c r="R50" i="1"/>
  <c r="Q50" i="1"/>
  <c r="O50" i="1"/>
  <c r="N50" i="1"/>
  <c r="M50" i="1"/>
  <c r="K50" i="1"/>
  <c r="L50" i="1" s="1"/>
  <c r="J50" i="1"/>
  <c r="I50" i="1"/>
  <c r="W49" i="1"/>
  <c r="V49" i="1"/>
  <c r="U49" i="1"/>
  <c r="S49" i="1"/>
  <c r="R49" i="1"/>
  <c r="Q49" i="1"/>
  <c r="T49" i="1" s="1"/>
  <c r="O49" i="1"/>
  <c r="N49" i="1"/>
  <c r="M49" i="1"/>
  <c r="K49" i="1"/>
  <c r="J49" i="1"/>
  <c r="I49" i="1"/>
  <c r="W48" i="1"/>
  <c r="V48" i="1"/>
  <c r="U48" i="1"/>
  <c r="S48" i="1"/>
  <c r="R48" i="1"/>
  <c r="Q48" i="1"/>
  <c r="O48" i="1"/>
  <c r="N48" i="1"/>
  <c r="M48" i="1"/>
  <c r="K48" i="1"/>
  <c r="J48" i="1"/>
  <c r="I48" i="1"/>
  <c r="W47" i="1"/>
  <c r="V47" i="1"/>
  <c r="U47" i="1"/>
  <c r="X47" i="1" s="1"/>
  <c r="S47" i="1"/>
  <c r="R47" i="1"/>
  <c r="Q47" i="1"/>
  <c r="O47" i="1"/>
  <c r="P47" i="1" s="1"/>
  <c r="N47" i="1"/>
  <c r="M47" i="1"/>
  <c r="K47" i="1"/>
  <c r="J47" i="1"/>
  <c r="I47" i="1"/>
  <c r="I35" i="1" s="1"/>
  <c r="X46" i="1"/>
  <c r="W46" i="1"/>
  <c r="V46" i="1"/>
  <c r="U46" i="1"/>
  <c r="S46" i="1"/>
  <c r="R46" i="1"/>
  <c r="Q46" i="1"/>
  <c r="O46" i="1"/>
  <c r="P46" i="1" s="1"/>
  <c r="N46" i="1"/>
  <c r="M46" i="1"/>
  <c r="K46" i="1"/>
  <c r="J46" i="1"/>
  <c r="I46" i="1"/>
  <c r="W45" i="1"/>
  <c r="V45" i="1"/>
  <c r="U45" i="1"/>
  <c r="X45" i="1" s="1"/>
  <c r="S45" i="1"/>
  <c r="R45" i="1"/>
  <c r="Q45" i="1"/>
  <c r="O45" i="1"/>
  <c r="N45" i="1"/>
  <c r="M45" i="1"/>
  <c r="K45" i="1"/>
  <c r="J45" i="1"/>
  <c r="I45" i="1"/>
  <c r="W44" i="1"/>
  <c r="V44" i="1"/>
  <c r="U44" i="1"/>
  <c r="S44" i="1"/>
  <c r="R44" i="1"/>
  <c r="Q44" i="1"/>
  <c r="O44" i="1"/>
  <c r="O34" i="1" s="1"/>
  <c r="N44" i="1"/>
  <c r="M44" i="1"/>
  <c r="M34" i="1" s="1"/>
  <c r="K44" i="1"/>
  <c r="J44" i="1"/>
  <c r="L44" i="1" s="1"/>
  <c r="I44" i="1"/>
  <c r="W43" i="1"/>
  <c r="V43" i="1"/>
  <c r="U43" i="1"/>
  <c r="U35" i="1" s="1"/>
  <c r="S43" i="1"/>
  <c r="R43" i="1"/>
  <c r="Q43" i="1"/>
  <c r="O43" i="1"/>
  <c r="P43" i="1" s="1"/>
  <c r="N43" i="1"/>
  <c r="M43" i="1"/>
  <c r="K43" i="1"/>
  <c r="J43" i="1"/>
  <c r="I43" i="1"/>
  <c r="W42" i="1"/>
  <c r="V42" i="1"/>
  <c r="U42" i="1"/>
  <c r="S42" i="1"/>
  <c r="R42" i="1"/>
  <c r="Q42" i="1"/>
  <c r="T42" i="1" s="1"/>
  <c r="O42" i="1"/>
  <c r="N42" i="1"/>
  <c r="M42" i="1"/>
  <c r="K42" i="1"/>
  <c r="J42" i="1"/>
  <c r="I42" i="1"/>
  <c r="W41" i="1"/>
  <c r="V41" i="1"/>
  <c r="U41" i="1"/>
  <c r="S41" i="1"/>
  <c r="R41" i="1"/>
  <c r="Q41" i="1"/>
  <c r="O41" i="1"/>
  <c r="N41" i="1"/>
  <c r="M41" i="1"/>
  <c r="K41" i="1"/>
  <c r="J41" i="1"/>
  <c r="I41" i="1"/>
  <c r="W40" i="1"/>
  <c r="V40" i="1"/>
  <c r="X40" i="1" s="1"/>
  <c r="U40" i="1"/>
  <c r="S40" i="1"/>
  <c r="R40" i="1"/>
  <c r="Q40" i="1"/>
  <c r="O40" i="1"/>
  <c r="N40" i="1"/>
  <c r="P40" i="1" s="1"/>
  <c r="M40" i="1"/>
  <c r="K40" i="1"/>
  <c r="L40" i="1" s="1"/>
  <c r="J40" i="1"/>
  <c r="I40" i="1"/>
  <c r="W39" i="1"/>
  <c r="V39" i="1"/>
  <c r="U39" i="1"/>
  <c r="S39" i="1"/>
  <c r="T39" i="1" s="1"/>
  <c r="R39" i="1"/>
  <c r="Q39" i="1"/>
  <c r="O39" i="1"/>
  <c r="N39" i="1"/>
  <c r="M39" i="1"/>
  <c r="P39" i="1" s="1"/>
  <c r="K39" i="1"/>
  <c r="L39" i="1" s="1"/>
  <c r="J39" i="1"/>
  <c r="I39" i="1"/>
  <c r="W38" i="1"/>
  <c r="V38" i="1"/>
  <c r="X38" i="1" s="1"/>
  <c r="U38" i="1"/>
  <c r="S38" i="1"/>
  <c r="R38" i="1"/>
  <c r="Q38" i="1"/>
  <c r="T38" i="1" s="1"/>
  <c r="O38" i="1"/>
  <c r="N38" i="1"/>
  <c r="P38" i="1" s="1"/>
  <c r="M38" i="1"/>
  <c r="K38" i="1"/>
  <c r="J38" i="1"/>
  <c r="I38" i="1"/>
  <c r="W37" i="1"/>
  <c r="W35" i="1" s="1"/>
  <c r="V37" i="1"/>
  <c r="U37" i="1"/>
  <c r="S37" i="1"/>
  <c r="R37" i="1"/>
  <c r="Q37" i="1"/>
  <c r="O37" i="1"/>
  <c r="N37" i="1"/>
  <c r="M37" i="1"/>
  <c r="K37" i="1"/>
  <c r="K35" i="1" s="1"/>
  <c r="J37" i="1"/>
  <c r="I37" i="1"/>
  <c r="W36" i="1"/>
  <c r="V36" i="1"/>
  <c r="X36" i="1" s="1"/>
  <c r="U36" i="1"/>
  <c r="S36" i="1"/>
  <c r="R36" i="1"/>
  <c r="Q36" i="1"/>
  <c r="Q34" i="1" s="1"/>
  <c r="O36" i="1"/>
  <c r="N36" i="1"/>
  <c r="N34" i="1" s="1"/>
  <c r="M36" i="1"/>
  <c r="K36" i="1"/>
  <c r="J36" i="1"/>
  <c r="I36" i="1"/>
  <c r="S35" i="1"/>
  <c r="W33" i="1"/>
  <c r="V33" i="1"/>
  <c r="U33" i="1"/>
  <c r="S33" i="1"/>
  <c r="R33" i="1"/>
  <c r="Q33" i="1"/>
  <c r="O33" i="1"/>
  <c r="N33" i="1"/>
  <c r="M33" i="1"/>
  <c r="P33" i="1" s="1"/>
  <c r="K33" i="1"/>
  <c r="J33" i="1"/>
  <c r="I33" i="1"/>
  <c r="W32" i="1"/>
  <c r="V32" i="1"/>
  <c r="U32" i="1"/>
  <c r="S32" i="1"/>
  <c r="R32" i="1"/>
  <c r="Q32" i="1"/>
  <c r="T32" i="1" s="1"/>
  <c r="O32" i="1"/>
  <c r="N32" i="1"/>
  <c r="M32" i="1"/>
  <c r="K32" i="1"/>
  <c r="J32" i="1"/>
  <c r="I32" i="1"/>
  <c r="W31" i="1"/>
  <c r="V31" i="1"/>
  <c r="U31" i="1"/>
  <c r="S31" i="1"/>
  <c r="R31" i="1"/>
  <c r="Q31" i="1"/>
  <c r="N31" i="1"/>
  <c r="M31" i="1"/>
  <c r="K31" i="1"/>
  <c r="J31" i="1"/>
  <c r="I31" i="1"/>
  <c r="W30" i="1"/>
  <c r="V30" i="1"/>
  <c r="U30" i="1"/>
  <c r="S30" i="1"/>
  <c r="R30" i="1"/>
  <c r="Q30" i="1"/>
  <c r="O30" i="1"/>
  <c r="N30" i="1"/>
  <c r="M30" i="1"/>
  <c r="K30" i="1"/>
  <c r="J30" i="1"/>
  <c r="I30" i="1"/>
  <c r="W29" i="1"/>
  <c r="V29" i="1"/>
  <c r="U29" i="1"/>
  <c r="S29" i="1"/>
  <c r="T29" i="1" s="1"/>
  <c r="R29" i="1"/>
  <c r="Q29" i="1"/>
  <c r="O29" i="1"/>
  <c r="N29" i="1"/>
  <c r="M29" i="1"/>
  <c r="K29" i="1"/>
  <c r="L29" i="1" s="1"/>
  <c r="J29" i="1"/>
  <c r="I29" i="1"/>
  <c r="W28" i="1"/>
  <c r="V28" i="1"/>
  <c r="U28" i="1"/>
  <c r="S28" i="1"/>
  <c r="R28" i="1"/>
  <c r="Q28" i="1"/>
  <c r="O28" i="1"/>
  <c r="N28" i="1"/>
  <c r="M28" i="1"/>
  <c r="K28" i="1"/>
  <c r="J28" i="1"/>
  <c r="I28" i="1"/>
  <c r="W27" i="1"/>
  <c r="V27" i="1"/>
  <c r="U27" i="1"/>
  <c r="S27" i="1"/>
  <c r="R27" i="1"/>
  <c r="Q27" i="1"/>
  <c r="O27" i="1"/>
  <c r="O25" i="1" s="1"/>
  <c r="N27" i="1"/>
  <c r="M27" i="1"/>
  <c r="K27" i="1"/>
  <c r="J27" i="1"/>
  <c r="I27" i="1"/>
  <c r="W26" i="1"/>
  <c r="V26" i="1"/>
  <c r="V24" i="1" s="1"/>
  <c r="U26" i="1"/>
  <c r="S26" i="1"/>
  <c r="R26" i="1"/>
  <c r="Q26" i="1"/>
  <c r="O26" i="1"/>
  <c r="N26" i="1"/>
  <c r="M26" i="1"/>
  <c r="K26" i="1"/>
  <c r="J26" i="1"/>
  <c r="I26" i="1"/>
  <c r="W25" i="1"/>
  <c r="M25" i="1"/>
  <c r="S24" i="1"/>
  <c r="R24" i="1"/>
  <c r="Q24" i="1"/>
  <c r="W23" i="1"/>
  <c r="V23" i="1"/>
  <c r="U23" i="1"/>
  <c r="S23" i="1"/>
  <c r="R23" i="1"/>
  <c r="Q23" i="1"/>
  <c r="O23" i="1"/>
  <c r="N23" i="1"/>
  <c r="M23" i="1"/>
  <c r="K23" i="1"/>
  <c r="J23" i="1"/>
  <c r="I23" i="1"/>
  <c r="L23" i="1" s="1"/>
  <c r="W22" i="1"/>
  <c r="X22" i="1" s="1"/>
  <c r="V22" i="1"/>
  <c r="U22" i="1"/>
  <c r="S22" i="1"/>
  <c r="R22" i="1"/>
  <c r="Q22" i="1"/>
  <c r="O22" i="1"/>
  <c r="N22" i="1"/>
  <c r="M22" i="1"/>
  <c r="K22" i="1"/>
  <c r="J22" i="1"/>
  <c r="I22" i="1"/>
  <c r="W21" i="1"/>
  <c r="V21" i="1"/>
  <c r="U21" i="1"/>
  <c r="X21" i="1" s="1"/>
  <c r="T21" i="1"/>
  <c r="S21" i="1"/>
  <c r="R21" i="1"/>
  <c r="R15" i="1" s="1"/>
  <c r="Q21" i="1"/>
  <c r="O21" i="1"/>
  <c r="N21" i="1"/>
  <c r="M21" i="1"/>
  <c r="P21" i="1" s="1"/>
  <c r="L21" i="1"/>
  <c r="K21" i="1"/>
  <c r="K15" i="1" s="1"/>
  <c r="J21" i="1"/>
  <c r="I21" i="1"/>
  <c r="W20" i="1"/>
  <c r="V20" i="1"/>
  <c r="U20" i="1"/>
  <c r="S20" i="1"/>
  <c r="R20" i="1"/>
  <c r="Q20" i="1"/>
  <c r="O20" i="1"/>
  <c r="N20" i="1"/>
  <c r="M20" i="1"/>
  <c r="K20" i="1"/>
  <c r="J20" i="1"/>
  <c r="I20" i="1"/>
  <c r="L20" i="1" s="1"/>
  <c r="W19" i="1"/>
  <c r="V19" i="1"/>
  <c r="U19" i="1"/>
  <c r="S19" i="1"/>
  <c r="R19" i="1"/>
  <c r="T19" i="1" s="1"/>
  <c r="Q19" i="1"/>
  <c r="O19" i="1"/>
  <c r="N19" i="1"/>
  <c r="M19" i="1"/>
  <c r="P19" i="1" s="1"/>
  <c r="K19" i="1"/>
  <c r="J19" i="1"/>
  <c r="L19" i="1" s="1"/>
  <c r="I19" i="1"/>
  <c r="W18" i="1"/>
  <c r="V18" i="1"/>
  <c r="U18" i="1"/>
  <c r="S18" i="1"/>
  <c r="R18" i="1"/>
  <c r="Q18" i="1"/>
  <c r="O18" i="1"/>
  <c r="O14" i="1" s="1"/>
  <c r="N18" i="1"/>
  <c r="M18" i="1"/>
  <c r="K18" i="1"/>
  <c r="J18" i="1"/>
  <c r="I18" i="1"/>
  <c r="X17" i="1"/>
  <c r="W17" i="1"/>
  <c r="W15" i="1" s="1"/>
  <c r="V17" i="1"/>
  <c r="V15" i="1" s="1"/>
  <c r="U17" i="1"/>
  <c r="S17" i="1"/>
  <c r="R17" i="1"/>
  <c r="Q17" i="1"/>
  <c r="T17" i="1" s="1"/>
  <c r="P17" i="1"/>
  <c r="O17" i="1"/>
  <c r="N17" i="1"/>
  <c r="N15" i="1" s="1"/>
  <c r="M17" i="1"/>
  <c r="K17" i="1"/>
  <c r="J17" i="1"/>
  <c r="I17" i="1"/>
  <c r="I15" i="1" s="1"/>
  <c r="W16" i="1"/>
  <c r="V16" i="1"/>
  <c r="V14" i="1" s="1"/>
  <c r="U16" i="1"/>
  <c r="S16" i="1"/>
  <c r="R16" i="1"/>
  <c r="R14" i="1" s="1"/>
  <c r="Q16" i="1"/>
  <c r="O16" i="1"/>
  <c r="N16" i="1"/>
  <c r="N14" i="1" s="1"/>
  <c r="M16" i="1"/>
  <c r="P16" i="1" s="1"/>
  <c r="K16" i="1"/>
  <c r="K14" i="1" s="1"/>
  <c r="J16" i="1"/>
  <c r="I16" i="1"/>
  <c r="Q15" i="1"/>
  <c r="O15" i="1"/>
  <c r="J15" i="1"/>
  <c r="J14" i="1"/>
  <c r="Y123" i="1" l="1"/>
  <c r="T47" i="1"/>
  <c r="Y47" i="1" s="1"/>
  <c r="X76" i="1"/>
  <c r="T98" i="1"/>
  <c r="P144" i="1"/>
  <c r="W163" i="1"/>
  <c r="W186" i="1"/>
  <c r="R186" i="1"/>
  <c r="P200" i="1"/>
  <c r="T18" i="1"/>
  <c r="T40" i="1"/>
  <c r="Y40" i="1" s="1"/>
  <c r="T87" i="1"/>
  <c r="X18" i="1"/>
  <c r="X20" i="1"/>
  <c r="P22" i="1"/>
  <c r="N35" i="1"/>
  <c r="L38" i="1"/>
  <c r="Y38" i="1" s="1"/>
  <c r="X43" i="1"/>
  <c r="T44" i="1"/>
  <c r="Y44" i="1" s="1"/>
  <c r="P45" i="1"/>
  <c r="T46" i="1"/>
  <c r="L49" i="1"/>
  <c r="P50" i="1"/>
  <c r="P51" i="1"/>
  <c r="L58" i="1"/>
  <c r="P67" i="1"/>
  <c r="L73" i="1"/>
  <c r="W74" i="1"/>
  <c r="T80" i="1"/>
  <c r="T82" i="1"/>
  <c r="X85" i="1"/>
  <c r="L87" i="1"/>
  <c r="P88" i="1"/>
  <c r="P90" i="1"/>
  <c r="P93" i="1"/>
  <c r="O115" i="1"/>
  <c r="X125" i="1"/>
  <c r="P141" i="1"/>
  <c r="T144" i="1"/>
  <c r="X148" i="1"/>
  <c r="X150" i="1"/>
  <c r="T161" i="1"/>
  <c r="P164" i="1"/>
  <c r="P162" i="1" s="1"/>
  <c r="T165" i="1"/>
  <c r="L170" i="1"/>
  <c r="T185" i="1"/>
  <c r="M186" i="1"/>
  <c r="L43" i="1"/>
  <c r="Y43" i="1" s="1"/>
  <c r="Q14" i="1"/>
  <c r="L18" i="1"/>
  <c r="Y18" i="1" s="1"/>
  <c r="T22" i="1"/>
  <c r="X23" i="1"/>
  <c r="X26" i="1"/>
  <c r="L30" i="1"/>
  <c r="L36" i="1"/>
  <c r="O35" i="1"/>
  <c r="L42" i="1"/>
  <c r="L46" i="1"/>
  <c r="Y46" i="1" s="1"/>
  <c r="L47" i="1"/>
  <c r="O55" i="1"/>
  <c r="P76" i="1"/>
  <c r="T84" i="1"/>
  <c r="T86" i="1"/>
  <c r="L89" i="1"/>
  <c r="Y89" i="1" s="1"/>
  <c r="L104" i="1"/>
  <c r="L106" i="1"/>
  <c r="T107" i="1"/>
  <c r="P111" i="1"/>
  <c r="M114" i="1"/>
  <c r="X117" i="1"/>
  <c r="T118" i="1"/>
  <c r="L134" i="1"/>
  <c r="I142" i="1"/>
  <c r="L144" i="1"/>
  <c r="L142" i="1" s="1"/>
  <c r="T146" i="1"/>
  <c r="P148" i="1"/>
  <c r="L161" i="1"/>
  <c r="P166" i="1"/>
  <c r="O163" i="1"/>
  <c r="P173" i="1"/>
  <c r="N175" i="1"/>
  <c r="L178" i="1"/>
  <c r="L180" i="1"/>
  <c r="T183" i="1"/>
  <c r="X184" i="1"/>
  <c r="M187" i="1"/>
  <c r="L188" i="1"/>
  <c r="X188" i="1"/>
  <c r="Y188" i="1" s="1"/>
  <c r="J186" i="1"/>
  <c r="X190" i="1"/>
  <c r="X191" i="1"/>
  <c r="T192" i="1"/>
  <c r="T36" i="1"/>
  <c r="X51" i="1"/>
  <c r="X63" i="1"/>
  <c r="P84" i="1"/>
  <c r="S14" i="1"/>
  <c r="L17" i="1"/>
  <c r="L15" i="1" s="1"/>
  <c r="P18" i="1"/>
  <c r="P20" i="1"/>
  <c r="K34" i="1"/>
  <c r="T37" i="1"/>
  <c r="T41" i="1"/>
  <c r="U34" i="1"/>
  <c r="O74" i="1"/>
  <c r="J75" i="1"/>
  <c r="R114" i="1"/>
  <c r="X120" i="1"/>
  <c r="W143" i="1"/>
  <c r="Q162" i="1"/>
  <c r="S163" i="1"/>
  <c r="U174" i="1"/>
  <c r="M195" i="1"/>
  <c r="W195" i="1"/>
  <c r="Y21" i="1"/>
  <c r="K55" i="1"/>
  <c r="M55" i="1"/>
  <c r="P86" i="1"/>
  <c r="W14" i="1"/>
  <c r="I14" i="1"/>
  <c r="M15" i="1"/>
  <c r="U15" i="1"/>
  <c r="L22" i="1"/>
  <c r="P23" i="1"/>
  <c r="P26" i="1"/>
  <c r="W24" i="1"/>
  <c r="V34" i="1"/>
  <c r="W34" i="1"/>
  <c r="P42" i="1"/>
  <c r="Y42" i="1" s="1"/>
  <c r="X44" i="1"/>
  <c r="T48" i="1"/>
  <c r="P49" i="1"/>
  <c r="T59" i="1"/>
  <c r="T67" i="1"/>
  <c r="X71" i="1"/>
  <c r="P83" i="1"/>
  <c r="Y86" i="1"/>
  <c r="P117" i="1"/>
  <c r="N114" i="1"/>
  <c r="L126" i="1"/>
  <c r="X136" i="1"/>
  <c r="I143" i="1"/>
  <c r="S143" i="1"/>
  <c r="Y151" i="1"/>
  <c r="X165" i="1"/>
  <c r="X163" i="1" s="1"/>
  <c r="P170" i="1"/>
  <c r="T196" i="1"/>
  <c r="T70" i="1"/>
  <c r="P77" i="1"/>
  <c r="T79" i="1"/>
  <c r="P80" i="1"/>
  <c r="P82" i="1"/>
  <c r="P89" i="1"/>
  <c r="T90" i="1"/>
  <c r="X116" i="1"/>
  <c r="J114" i="1"/>
  <c r="X118" i="1"/>
  <c r="T120" i="1"/>
  <c r="Y120" i="1" s="1"/>
  <c r="L121" i="1"/>
  <c r="X124" i="1"/>
  <c r="X126" i="1"/>
  <c r="P136" i="1"/>
  <c r="L146" i="1"/>
  <c r="X149" i="1"/>
  <c r="P157" i="1"/>
  <c r="U162" i="1"/>
  <c r="K163" i="1"/>
  <c r="T166" i="1"/>
  <c r="Y166" i="1" s="1"/>
  <c r="L169" i="1"/>
  <c r="L171" i="1"/>
  <c r="P172" i="1"/>
  <c r="Y172" i="1" s="1"/>
  <c r="W174" i="1"/>
  <c r="L189" i="1"/>
  <c r="O128" i="1"/>
  <c r="X16" i="1"/>
  <c r="X14" i="1" s="1"/>
  <c r="Y19" i="1"/>
  <c r="X19" i="1"/>
  <c r="L37" i="1"/>
  <c r="T20" i="1"/>
  <c r="Y20" i="1" s="1"/>
  <c r="S15" i="1"/>
  <c r="T23" i="1"/>
  <c r="T15" i="1" s="1"/>
  <c r="N24" i="1"/>
  <c r="L33" i="1"/>
  <c r="X33" i="1"/>
  <c r="X39" i="1"/>
  <c r="Y39" i="1" s="1"/>
  <c r="T43" i="1"/>
  <c r="P44" i="1"/>
  <c r="L48" i="1"/>
  <c r="X53" i="1"/>
  <c r="Y53" i="1" s="1"/>
  <c r="L76" i="1"/>
  <c r="Y76" i="1" s="1"/>
  <c r="S74" i="1"/>
  <c r="L79" i="1"/>
  <c r="Y79" i="1" s="1"/>
  <c r="L81" i="1"/>
  <c r="X84" i="1"/>
  <c r="T85" i="1"/>
  <c r="X86" i="1"/>
  <c r="X91" i="1"/>
  <c r="Y91" i="1" s="1"/>
  <c r="P116" i="1"/>
  <c r="Y116" i="1" s="1"/>
  <c r="L120" i="1"/>
  <c r="T122" i="1"/>
  <c r="P124" i="1"/>
  <c r="L131" i="1"/>
  <c r="T145" i="1"/>
  <c r="V142" i="1"/>
  <c r="K143" i="1"/>
  <c r="T150" i="1"/>
  <c r="T142" i="1" s="1"/>
  <c r="I162" i="1"/>
  <c r="P165" i="1"/>
  <c r="P163" i="1" s="1"/>
  <c r="R162" i="1"/>
  <c r="P167" i="1"/>
  <c r="T168" i="1"/>
  <c r="X169" i="1"/>
  <c r="V175" i="1"/>
  <c r="U186" i="1"/>
  <c r="X189" i="1"/>
  <c r="P30" i="1"/>
  <c r="Y30" i="1" s="1"/>
  <c r="L59" i="1"/>
  <c r="L67" i="1"/>
  <c r="L71" i="1"/>
  <c r="L107" i="1"/>
  <c r="L132" i="1"/>
  <c r="X132" i="1"/>
  <c r="X134" i="1"/>
  <c r="T176" i="1"/>
  <c r="S194" i="1"/>
  <c r="T200" i="1"/>
  <c r="X29" i="1"/>
  <c r="T30" i="1"/>
  <c r="X61" i="1"/>
  <c r="T66" i="1"/>
  <c r="L103" i="1"/>
  <c r="X110" i="1"/>
  <c r="T131" i="1"/>
  <c r="T180" i="1"/>
  <c r="L182" i="1"/>
  <c r="L184" i="1"/>
  <c r="M194" i="1"/>
  <c r="J194" i="1"/>
  <c r="P29" i="1"/>
  <c r="T58" i="1"/>
  <c r="P69" i="1"/>
  <c r="K95" i="1"/>
  <c r="V94" i="1"/>
  <c r="T111" i="1"/>
  <c r="S174" i="1"/>
  <c r="X180" i="1"/>
  <c r="Y180" i="1" s="1"/>
  <c r="X182" i="1"/>
  <c r="T197" i="1"/>
  <c r="X200" i="1"/>
  <c r="S55" i="1"/>
  <c r="P198" i="1"/>
  <c r="P63" i="1"/>
  <c r="T96" i="1"/>
  <c r="W95" i="1"/>
  <c r="L102" i="1"/>
  <c r="L139" i="1"/>
  <c r="S128" i="1"/>
  <c r="P59" i="1"/>
  <c r="X62" i="1"/>
  <c r="P70" i="1"/>
  <c r="L109" i="1"/>
  <c r="X141" i="1"/>
  <c r="L156" i="1"/>
  <c r="X197" i="1"/>
  <c r="X199" i="1"/>
  <c r="X30" i="1"/>
  <c r="X60" i="1"/>
  <c r="P73" i="1"/>
  <c r="L98" i="1"/>
  <c r="X111" i="1"/>
  <c r="T112" i="1"/>
  <c r="W129" i="1"/>
  <c r="W127" i="1" s="1"/>
  <c r="P133" i="1"/>
  <c r="R128" i="1"/>
  <c r="P135" i="1"/>
  <c r="T140" i="1"/>
  <c r="J152" i="1"/>
  <c r="X158" i="1"/>
  <c r="P176" i="1"/>
  <c r="X183" i="1"/>
  <c r="V195" i="1"/>
  <c r="J24" i="1"/>
  <c r="L26" i="1"/>
  <c r="I108" i="1"/>
  <c r="L108" i="1" s="1"/>
  <c r="P27" i="1"/>
  <c r="Y29" i="1"/>
  <c r="P32" i="1"/>
  <c r="N54" i="1"/>
  <c r="L57" i="1"/>
  <c r="L62" i="1"/>
  <c r="L65" i="1"/>
  <c r="P66" i="1"/>
  <c r="P109" i="1"/>
  <c r="I175" i="1"/>
  <c r="T182" i="1"/>
  <c r="Y182" i="1" s="1"/>
  <c r="L201" i="1"/>
  <c r="M72" i="1"/>
  <c r="M98" i="1"/>
  <c r="X108" i="1"/>
  <c r="M180" i="1"/>
  <c r="P180" i="1" s="1"/>
  <c r="V129" i="1"/>
  <c r="V127" i="1" s="1"/>
  <c r="X135" i="1"/>
  <c r="W55" i="1"/>
  <c r="T26" i="1"/>
  <c r="Y26" i="1" s="1"/>
  <c r="N25" i="1"/>
  <c r="L28" i="1"/>
  <c r="L31" i="1"/>
  <c r="J55" i="1"/>
  <c r="U55" i="1"/>
  <c r="X70" i="1"/>
  <c r="J95" i="1"/>
  <c r="X101" i="1"/>
  <c r="Q128" i="1"/>
  <c r="X133" i="1"/>
  <c r="P138" i="1"/>
  <c r="P158" i="1"/>
  <c r="P160" i="1"/>
  <c r="P183" i="1"/>
  <c r="L196" i="1"/>
  <c r="Y196" i="1" s="1"/>
  <c r="I96" i="1"/>
  <c r="I94" i="1" s="1"/>
  <c r="Q174" i="1"/>
  <c r="L198" i="1"/>
  <c r="I194" i="1"/>
  <c r="T27" i="1"/>
  <c r="M24" i="1"/>
  <c r="P60" i="1"/>
  <c r="P68" i="1"/>
  <c r="P97" i="1"/>
  <c r="M95" i="1"/>
  <c r="S94" i="1"/>
  <c r="T132" i="1"/>
  <c r="T156" i="1"/>
  <c r="Q152" i="1"/>
  <c r="I174" i="1"/>
  <c r="T177" i="1"/>
  <c r="Q175" i="1"/>
  <c r="M184" i="1"/>
  <c r="P184" i="1" s="1"/>
  <c r="U24" i="1"/>
  <c r="X31" i="1"/>
  <c r="T64" i="1"/>
  <c r="S25" i="1"/>
  <c r="I25" i="1"/>
  <c r="P31" i="1"/>
  <c r="L32" i="1"/>
  <c r="L56" i="1"/>
  <c r="L64" i="1"/>
  <c r="T72" i="1"/>
  <c r="P99" i="1"/>
  <c r="K128" i="1"/>
  <c r="X176" i="1"/>
  <c r="Q100" i="1"/>
  <c r="T100" i="1" s="1"/>
  <c r="U106" i="1"/>
  <c r="X106" i="1" s="1"/>
  <c r="S109" i="1"/>
  <c r="S95" i="1" s="1"/>
  <c r="I70" i="1"/>
  <c r="L70" i="1" s="1"/>
  <c r="T56" i="1"/>
  <c r="O24" i="1"/>
  <c r="L27" i="1"/>
  <c r="Y27" i="1" s="1"/>
  <c r="X27" i="1"/>
  <c r="X32" i="1"/>
  <c r="V54" i="1"/>
  <c r="T57" i="1"/>
  <c r="T65" i="1"/>
  <c r="O95" i="1"/>
  <c r="M108" i="1"/>
  <c r="P108" i="1" s="1"/>
  <c r="L154" i="1"/>
  <c r="I152" i="1"/>
  <c r="X161" i="1"/>
  <c r="L185" i="1"/>
  <c r="U95" i="1"/>
  <c r="J175" i="1"/>
  <c r="J174" i="1"/>
  <c r="I24" i="1"/>
  <c r="U25" i="1"/>
  <c r="K25" i="1"/>
  <c r="V25" i="1"/>
  <c r="T28" i="1"/>
  <c r="T31" i="1"/>
  <c r="W54" i="1"/>
  <c r="X59" i="1"/>
  <c r="P61" i="1"/>
  <c r="T62" i="1"/>
  <c r="T63" i="1"/>
  <c r="Y63" i="1" s="1"/>
  <c r="X66" i="1"/>
  <c r="X67" i="1"/>
  <c r="Y67" i="1" s="1"/>
  <c r="P71" i="1"/>
  <c r="I128" i="1"/>
  <c r="N128" i="1"/>
  <c r="L140" i="1"/>
  <c r="O153" i="1"/>
  <c r="X160" i="1"/>
  <c r="T184" i="1"/>
  <c r="Y184" i="1" s="1"/>
  <c r="U112" i="1"/>
  <c r="X112" i="1" s="1"/>
  <c r="L176" i="1"/>
  <c r="X68" i="1"/>
  <c r="T69" i="1"/>
  <c r="X73" i="1"/>
  <c r="X99" i="1"/>
  <c r="T102" i="1"/>
  <c r="L105" i="1"/>
  <c r="L110" i="1"/>
  <c r="L113" i="1"/>
  <c r="V128" i="1"/>
  <c r="K129" i="1"/>
  <c r="T137" i="1"/>
  <c r="T154" i="1"/>
  <c r="P181" i="1"/>
  <c r="R175" i="1"/>
  <c r="X196" i="1"/>
  <c r="X198" i="1"/>
  <c r="X194" i="1" s="1"/>
  <c r="X201" i="1"/>
  <c r="X69" i="1"/>
  <c r="Y69" i="1" s="1"/>
  <c r="P96" i="1"/>
  <c r="W94" i="1"/>
  <c r="T104" i="1"/>
  <c r="T106" i="1"/>
  <c r="X107" i="1"/>
  <c r="J128" i="1"/>
  <c r="T136" i="1"/>
  <c r="L137" i="1"/>
  <c r="X140" i="1"/>
  <c r="X159" i="1"/>
  <c r="L177" i="1"/>
  <c r="L179" i="1"/>
  <c r="X185" i="1"/>
  <c r="U195" i="1"/>
  <c r="S195" i="1"/>
  <c r="T68" i="1"/>
  <c r="X72" i="1"/>
  <c r="L97" i="1"/>
  <c r="X100" i="1"/>
  <c r="X102" i="1"/>
  <c r="P105" i="1"/>
  <c r="P107" i="1"/>
  <c r="Y107" i="1" s="1"/>
  <c r="P110" i="1"/>
  <c r="P113" i="1"/>
  <c r="T130" i="1"/>
  <c r="P132" i="1"/>
  <c r="T133" i="1"/>
  <c r="L136" i="1"/>
  <c r="X137" i="1"/>
  <c r="T138" i="1"/>
  <c r="P140" i="1"/>
  <c r="V152" i="1"/>
  <c r="T155" i="1"/>
  <c r="O195" i="1"/>
  <c r="T73" i="1"/>
  <c r="O94" i="1"/>
  <c r="R95" i="1"/>
  <c r="X104" i="1"/>
  <c r="Y104" i="1" s="1"/>
  <c r="X109" i="1"/>
  <c r="P134" i="1"/>
  <c r="X139" i="1"/>
  <c r="P154" i="1"/>
  <c r="X156" i="1"/>
  <c r="R152" i="1"/>
  <c r="P159" i="1"/>
  <c r="T160" i="1"/>
  <c r="T178" i="1"/>
  <c r="L183" i="1"/>
  <c r="K195" i="1"/>
  <c r="T198" i="1"/>
  <c r="T194" i="1" s="1"/>
  <c r="T201" i="1"/>
  <c r="T71" i="1"/>
  <c r="V95" i="1"/>
  <c r="P100" i="1"/>
  <c r="P102" i="1"/>
  <c r="T103" i="1"/>
  <c r="Y103" i="1" s="1"/>
  <c r="T105" i="1"/>
  <c r="T110" i="1"/>
  <c r="L130" i="1"/>
  <c r="S129" i="1"/>
  <c r="S127" i="1" s="1"/>
  <c r="P137" i="1"/>
  <c r="L138" i="1"/>
  <c r="P139" i="1"/>
  <c r="M152" i="1"/>
  <c r="N152" i="1"/>
  <c r="L155" i="1"/>
  <c r="P156" i="1"/>
  <c r="Y156" i="1" s="1"/>
  <c r="L160" i="1"/>
  <c r="X181" i="1"/>
  <c r="P185" i="1"/>
  <c r="P197" i="1"/>
  <c r="R194" i="1"/>
  <c r="P199" i="1"/>
  <c r="Y17" i="2"/>
  <c r="Y50" i="2"/>
  <c r="Y23" i="2"/>
  <c r="Q108" i="2"/>
  <c r="M108" i="2"/>
  <c r="Y46" i="2"/>
  <c r="Y54" i="2"/>
  <c r="T58" i="2"/>
  <c r="T44" i="2" s="1"/>
  <c r="T108" i="2" s="1"/>
  <c r="Q44" i="2"/>
  <c r="L88" i="2"/>
  <c r="Y90" i="2"/>
  <c r="Y92" i="2"/>
  <c r="Y94" i="2"/>
  <c r="T24" i="2"/>
  <c r="P44" i="2"/>
  <c r="P88" i="2"/>
  <c r="W109" i="2"/>
  <c r="T109" i="2"/>
  <c r="Y21" i="2"/>
  <c r="T88" i="2"/>
  <c r="Y27" i="2"/>
  <c r="Y25" i="2" s="1"/>
  <c r="L25" i="2"/>
  <c r="Y48" i="2"/>
  <c r="L59" i="2"/>
  <c r="Y62" i="2"/>
  <c r="P65" i="2"/>
  <c r="K15" i="2"/>
  <c r="L16" i="2"/>
  <c r="X17" i="2"/>
  <c r="X15" i="2" s="1"/>
  <c r="P21" i="2"/>
  <c r="P15" i="2" s="1"/>
  <c r="P109" i="2" s="1"/>
  <c r="I36" i="2"/>
  <c r="I42" i="2"/>
  <c r="L42" i="2" s="1"/>
  <c r="Y42" i="2" s="1"/>
  <c r="U58" i="2"/>
  <c r="L78" i="2"/>
  <c r="X90" i="2"/>
  <c r="X88" i="2" s="1"/>
  <c r="P94" i="2"/>
  <c r="L15" i="2"/>
  <c r="X23" i="2"/>
  <c r="Y57" i="2"/>
  <c r="Y70" i="2"/>
  <c r="Y64" i="2" s="1"/>
  <c r="Y102" i="2"/>
  <c r="Y100" i="2" s="1"/>
  <c r="P24" i="2"/>
  <c r="P108" i="2" s="1"/>
  <c r="L64" i="2"/>
  <c r="Y83" i="2"/>
  <c r="Y79" i="2" s="1"/>
  <c r="Y51" i="2"/>
  <c r="K59" i="2"/>
  <c r="W59" i="2"/>
  <c r="W45" i="2" s="1"/>
  <c r="Y22" i="1"/>
  <c r="X34" i="1"/>
  <c r="P14" i="1"/>
  <c r="P15" i="1"/>
  <c r="X15" i="1"/>
  <c r="Y23" i="1"/>
  <c r="L24" i="1"/>
  <c r="Y17" i="1"/>
  <c r="Q25" i="1"/>
  <c r="T33" i="1"/>
  <c r="Y33" i="1" s="1"/>
  <c r="I34" i="1"/>
  <c r="R34" i="1"/>
  <c r="R35" i="1"/>
  <c r="P41" i="1"/>
  <c r="L52" i="1"/>
  <c r="Q54" i="1"/>
  <c r="S54" i="1"/>
  <c r="N55" i="1"/>
  <c r="L61" i="1"/>
  <c r="P65" i="1"/>
  <c r="K74" i="1"/>
  <c r="T77" i="1"/>
  <c r="X81" i="1"/>
  <c r="L93" i="1"/>
  <c r="N95" i="1"/>
  <c r="P112" i="1"/>
  <c r="Y112" i="1" s="1"/>
  <c r="M14" i="1"/>
  <c r="U14" i="1"/>
  <c r="K24" i="1"/>
  <c r="J25" i="1"/>
  <c r="R25" i="1"/>
  <c r="J34" i="1"/>
  <c r="M35" i="1"/>
  <c r="P36" i="1"/>
  <c r="P34" i="1" s="1"/>
  <c r="X42" i="1"/>
  <c r="R75" i="1"/>
  <c r="Y85" i="1"/>
  <c r="X88" i="1"/>
  <c r="Y88" i="1" s="1"/>
  <c r="Y90" i="1"/>
  <c r="T92" i="1"/>
  <c r="X96" i="1"/>
  <c r="X98" i="1"/>
  <c r="L16" i="1"/>
  <c r="T16" i="1"/>
  <c r="T14" i="1" s="1"/>
  <c r="P28" i="1"/>
  <c r="X28" i="1"/>
  <c r="X24" i="1" s="1"/>
  <c r="J35" i="1"/>
  <c r="X37" i="1"/>
  <c r="T45" i="1"/>
  <c r="X48" i="1"/>
  <c r="K54" i="1"/>
  <c r="T60" i="1"/>
  <c r="X64" i="1"/>
  <c r="P74" i="1"/>
  <c r="L77" i="1"/>
  <c r="P81" i="1"/>
  <c r="P75" i="1" s="1"/>
  <c r="Y83" i="1"/>
  <c r="L92" i="1"/>
  <c r="L100" i="1"/>
  <c r="V35" i="1"/>
  <c r="R55" i="1"/>
  <c r="U54" i="1"/>
  <c r="X58" i="1"/>
  <c r="Y87" i="1"/>
  <c r="P98" i="1"/>
  <c r="L186" i="1"/>
  <c r="Q35" i="1"/>
  <c r="S34" i="1"/>
  <c r="P37" i="1"/>
  <c r="L45" i="1"/>
  <c r="P48" i="1"/>
  <c r="Y48" i="1" s="1"/>
  <c r="Y50" i="1"/>
  <c r="Y51" i="1"/>
  <c r="M54" i="1"/>
  <c r="P58" i="1"/>
  <c r="L60" i="1"/>
  <c r="P64" i="1"/>
  <c r="T76" i="1"/>
  <c r="V75" i="1"/>
  <c r="X80" i="1"/>
  <c r="Y80" i="1" s="1"/>
  <c r="Y82" i="1"/>
  <c r="K94" i="1"/>
  <c r="T101" i="1"/>
  <c r="V174" i="1"/>
  <c r="X178" i="1"/>
  <c r="L41" i="1"/>
  <c r="X49" i="1"/>
  <c r="Y49" i="1" s="1"/>
  <c r="O54" i="1"/>
  <c r="L68" i="1"/>
  <c r="P72" i="1"/>
  <c r="Q74" i="1"/>
  <c r="T78" i="1"/>
  <c r="L84" i="1"/>
  <c r="X89" i="1"/>
  <c r="X75" i="1" s="1"/>
  <c r="X97" i="1"/>
  <c r="X171" i="1"/>
  <c r="U163" i="1"/>
  <c r="X41" i="1"/>
  <c r="T52" i="1"/>
  <c r="T34" i="1" s="1"/>
  <c r="V55" i="1"/>
  <c r="T61" i="1"/>
  <c r="X65" i="1"/>
  <c r="N75" i="1"/>
  <c r="I74" i="1"/>
  <c r="L78" i="1"/>
  <c r="T93" i="1"/>
  <c r="L101" i="1"/>
  <c r="Y111" i="1"/>
  <c r="J54" i="1"/>
  <c r="R54" i="1"/>
  <c r="I55" i="1"/>
  <c r="Q55" i="1"/>
  <c r="P56" i="1"/>
  <c r="X56" i="1"/>
  <c r="N74" i="1"/>
  <c r="V74" i="1"/>
  <c r="V202" i="1" s="1"/>
  <c r="M75" i="1"/>
  <c r="U75" i="1"/>
  <c r="J94" i="1"/>
  <c r="R94" i="1"/>
  <c r="I95" i="1"/>
  <c r="Y124" i="1"/>
  <c r="P146" i="1"/>
  <c r="P142" i="1" s="1"/>
  <c r="L158" i="1"/>
  <c r="L162" i="1"/>
  <c r="Y168" i="1"/>
  <c r="L173" i="1"/>
  <c r="P186" i="1"/>
  <c r="L194" i="1"/>
  <c r="P57" i="1"/>
  <c r="X57" i="1"/>
  <c r="T117" i="1"/>
  <c r="T119" i="1"/>
  <c r="Q113" i="1"/>
  <c r="T113" i="1" s="1"/>
  <c r="X121" i="1"/>
  <c r="X155" i="1"/>
  <c r="X153" i="1" s="1"/>
  <c r="U153" i="1"/>
  <c r="Q163" i="1"/>
  <c r="T167" i="1"/>
  <c r="N174" i="1"/>
  <c r="P178" i="1"/>
  <c r="Q187" i="1"/>
  <c r="T191" i="1"/>
  <c r="T187" i="1" s="1"/>
  <c r="Y192" i="1"/>
  <c r="P194" i="1"/>
  <c r="Q195" i="1"/>
  <c r="T199" i="1"/>
  <c r="I115" i="1"/>
  <c r="L119" i="1"/>
  <c r="Y119" i="1" s="1"/>
  <c r="X131" i="1"/>
  <c r="X129" i="1" s="1"/>
  <c r="U129" i="1"/>
  <c r="U127" i="1" s="1"/>
  <c r="T135" i="1"/>
  <c r="Q129" i="1"/>
  <c r="Q127" i="1" s="1"/>
  <c r="T127" i="1" s="1"/>
  <c r="X145" i="1"/>
  <c r="Y148" i="1"/>
  <c r="T159" i="1"/>
  <c r="Q153" i="1"/>
  <c r="Y161" i="1"/>
  <c r="U175" i="1"/>
  <c r="X179" i="1"/>
  <c r="L187" i="1"/>
  <c r="Y189" i="1"/>
  <c r="I187" i="1"/>
  <c r="L191" i="1"/>
  <c r="L117" i="1"/>
  <c r="P121" i="1"/>
  <c r="P115" i="1" s="1"/>
  <c r="P131" i="1"/>
  <c r="M129" i="1"/>
  <c r="L133" i="1"/>
  <c r="Y133" i="1" s="1"/>
  <c r="L135" i="1"/>
  <c r="I129" i="1"/>
  <c r="Y144" i="1"/>
  <c r="P155" i="1"/>
  <c r="P153" i="1" s="1"/>
  <c r="M153" i="1"/>
  <c r="S153" i="1"/>
  <c r="T157" i="1"/>
  <c r="I163" i="1"/>
  <c r="L167" i="1"/>
  <c r="X170" i="1"/>
  <c r="Y170" i="1" s="1"/>
  <c r="S175" i="1"/>
  <c r="T181" i="1"/>
  <c r="X187" i="1"/>
  <c r="L197" i="1"/>
  <c r="I195" i="1"/>
  <c r="L199" i="1"/>
  <c r="Y200" i="1"/>
  <c r="P201" i="1"/>
  <c r="X122" i="1"/>
  <c r="X114" i="1" s="1"/>
  <c r="L125" i="1"/>
  <c r="Y125" i="1" s="1"/>
  <c r="X130" i="1"/>
  <c r="T141" i="1"/>
  <c r="P145" i="1"/>
  <c r="P143" i="1" s="1"/>
  <c r="U143" i="1"/>
  <c r="X147" i="1"/>
  <c r="T149" i="1"/>
  <c r="T143" i="1" s="1"/>
  <c r="K153" i="1"/>
  <c r="L157" i="1"/>
  <c r="Y157" i="1" s="1"/>
  <c r="L159" i="1"/>
  <c r="I153" i="1"/>
  <c r="L165" i="1"/>
  <c r="X177" i="1"/>
  <c r="W175" i="1"/>
  <c r="M175" i="1"/>
  <c r="P179" i="1"/>
  <c r="Y179" i="1" s="1"/>
  <c r="T190" i="1"/>
  <c r="W187" i="1"/>
  <c r="X193" i="1"/>
  <c r="T126" i="1"/>
  <c r="T134" i="1"/>
  <c r="X138" i="1"/>
  <c r="L141" i="1"/>
  <c r="M143" i="1"/>
  <c r="P147" i="1"/>
  <c r="Y147" i="1" s="1"/>
  <c r="X154" i="1"/>
  <c r="K175" i="1"/>
  <c r="L181" i="1"/>
  <c r="O187" i="1"/>
  <c r="P193" i="1"/>
  <c r="Y193" i="1" s="1"/>
  <c r="L118" i="1"/>
  <c r="Y118" i="1" s="1"/>
  <c r="P122" i="1"/>
  <c r="P114" i="1" s="1"/>
  <c r="P130" i="1"/>
  <c r="X146" i="1"/>
  <c r="Y146" i="1" s="1"/>
  <c r="L149" i="1"/>
  <c r="T158" i="1"/>
  <c r="Y169" i="1"/>
  <c r="Y171" i="1"/>
  <c r="T173" i="1"/>
  <c r="P177" i="1"/>
  <c r="O175" i="1"/>
  <c r="T186" i="1"/>
  <c r="L190" i="1"/>
  <c r="M128" i="1"/>
  <c r="U128" i="1"/>
  <c r="Y150" i="1" l="1"/>
  <c r="Y84" i="1"/>
  <c r="S202" i="1"/>
  <c r="Y139" i="1"/>
  <c r="T174" i="1"/>
  <c r="Y137" i="1"/>
  <c r="T54" i="1"/>
  <c r="L152" i="1"/>
  <c r="X25" i="1"/>
  <c r="X174" i="1"/>
  <c r="Y78" i="1"/>
  <c r="T74" i="1"/>
  <c r="X195" i="1"/>
  <c r="Y99" i="1"/>
  <c r="Y160" i="1"/>
  <c r="Y132" i="1"/>
  <c r="T162" i="1"/>
  <c r="T114" i="1"/>
  <c r="Y173" i="1"/>
  <c r="Y81" i="1"/>
  <c r="M94" i="1"/>
  <c r="M202" i="1" s="1"/>
  <c r="Y92" i="1"/>
  <c r="Y74" i="1" s="1"/>
  <c r="J203" i="1"/>
  <c r="Y105" i="1"/>
  <c r="T109" i="1"/>
  <c r="W202" i="1"/>
  <c r="L96" i="1"/>
  <c r="Y15" i="1"/>
  <c r="Y149" i="1"/>
  <c r="X143" i="1"/>
  <c r="T195" i="1"/>
  <c r="T163" i="1"/>
  <c r="T35" i="1"/>
  <c r="Y164" i="1"/>
  <c r="X35" i="1"/>
  <c r="Y73" i="1"/>
  <c r="Y106" i="1"/>
  <c r="T24" i="1"/>
  <c r="Y59" i="1"/>
  <c r="X186" i="1"/>
  <c r="S203" i="1"/>
  <c r="X95" i="1"/>
  <c r="Y36" i="1"/>
  <c r="L55" i="1"/>
  <c r="Y141" i="1"/>
  <c r="Y113" i="1"/>
  <c r="Y185" i="1"/>
  <c r="Y176" i="1"/>
  <c r="T25" i="1"/>
  <c r="T128" i="1"/>
  <c r="X127" i="1"/>
  <c r="L128" i="1"/>
  <c r="Y136" i="1"/>
  <c r="Y71" i="1"/>
  <c r="Y70" i="1"/>
  <c r="Y31" i="1"/>
  <c r="Y65" i="1"/>
  <c r="Y127" i="1"/>
  <c r="K202" i="1"/>
  <c r="P152" i="1"/>
  <c r="Y62" i="1"/>
  <c r="T175" i="1"/>
  <c r="Y109" i="1"/>
  <c r="P24" i="1"/>
  <c r="Y199" i="1"/>
  <c r="L95" i="1"/>
  <c r="N203" i="1"/>
  <c r="W203" i="1"/>
  <c r="P129" i="1"/>
  <c r="Y98" i="1"/>
  <c r="Y159" i="1"/>
  <c r="X115" i="1"/>
  <c r="Y60" i="1"/>
  <c r="Y183" i="1"/>
  <c r="Y134" i="1"/>
  <c r="P25" i="1"/>
  <c r="Y138" i="1"/>
  <c r="K203" i="1"/>
  <c r="T153" i="1"/>
  <c r="L129" i="1"/>
  <c r="T129" i="1"/>
  <c r="J202" i="1"/>
  <c r="Y64" i="1"/>
  <c r="M203" i="1"/>
  <c r="L25" i="1"/>
  <c r="T152" i="1"/>
  <c r="Y181" i="1"/>
  <c r="X175" i="1"/>
  <c r="N202" i="1"/>
  <c r="Y101" i="1"/>
  <c r="Y68" i="1"/>
  <c r="Y58" i="1"/>
  <c r="Y102" i="1"/>
  <c r="Y140" i="1"/>
  <c r="T55" i="1"/>
  <c r="P94" i="1"/>
  <c r="Y198" i="1"/>
  <c r="Y194" i="1" s="1"/>
  <c r="Y201" i="1"/>
  <c r="U94" i="1"/>
  <c r="U202" i="1" s="1"/>
  <c r="X152" i="1"/>
  <c r="L174" i="1"/>
  <c r="Y130" i="1"/>
  <c r="Y128" i="1" s="1"/>
  <c r="X55" i="1"/>
  <c r="P54" i="1"/>
  <c r="V203" i="1"/>
  <c r="O202" i="1"/>
  <c r="Y100" i="1"/>
  <c r="M174" i="1"/>
  <c r="I72" i="1"/>
  <c r="L72" i="1" s="1"/>
  <c r="Y72" i="1" s="1"/>
  <c r="O203" i="1"/>
  <c r="P128" i="1"/>
  <c r="Y178" i="1"/>
  <c r="P55" i="1"/>
  <c r="R203" i="1"/>
  <c r="Q108" i="1"/>
  <c r="P95" i="1"/>
  <c r="I203" i="1"/>
  <c r="T95" i="1"/>
  <c r="R202" i="1"/>
  <c r="Y110" i="1"/>
  <c r="I66" i="1"/>
  <c r="Y32" i="1"/>
  <c r="K109" i="2"/>
  <c r="U44" i="2"/>
  <c r="U108" i="2" s="1"/>
  <c r="X58" i="2"/>
  <c r="X44" i="2" s="1"/>
  <c r="X108" i="2" s="1"/>
  <c r="Y88" i="2"/>
  <c r="K45" i="2"/>
  <c r="I58" i="2"/>
  <c r="I24" i="2"/>
  <c r="L36" i="2"/>
  <c r="X109" i="2"/>
  <c r="L45" i="2"/>
  <c r="Y15" i="2"/>
  <c r="L109" i="2"/>
  <c r="X59" i="2"/>
  <c r="X45" i="2" s="1"/>
  <c r="Y16" i="2"/>
  <c r="Y14" i="2" s="1"/>
  <c r="L14" i="2"/>
  <c r="X142" i="1"/>
  <c r="Y16" i="1"/>
  <c r="Y14" i="1" s="1"/>
  <c r="L14" i="1"/>
  <c r="T75" i="1"/>
  <c r="Y52" i="1"/>
  <c r="Y34" i="1" s="1"/>
  <c r="Y28" i="1"/>
  <c r="Y24" i="1" s="1"/>
  <c r="Y154" i="1"/>
  <c r="Y167" i="1"/>
  <c r="Y122" i="1"/>
  <c r="Y114" i="1" s="1"/>
  <c r="L175" i="1"/>
  <c r="X162" i="1"/>
  <c r="Y77" i="1"/>
  <c r="L75" i="1"/>
  <c r="X74" i="1"/>
  <c r="P187" i="1"/>
  <c r="X94" i="1"/>
  <c r="Y126" i="1"/>
  <c r="L195" i="1"/>
  <c r="Y197" i="1"/>
  <c r="Y195" i="1" s="1"/>
  <c r="Y45" i="1"/>
  <c r="Y25" i="1"/>
  <c r="P175" i="1"/>
  <c r="Y131" i="1"/>
  <c r="P174" i="1"/>
  <c r="Y145" i="1"/>
  <c r="Y135" i="1"/>
  <c r="L115" i="1"/>
  <c r="Y117" i="1"/>
  <c r="L143" i="1"/>
  <c r="L74" i="1"/>
  <c r="L163" i="1"/>
  <c r="Y165" i="1"/>
  <c r="Y163" i="1" s="1"/>
  <c r="T115" i="1"/>
  <c r="Y158" i="1"/>
  <c r="Y37" i="1"/>
  <c r="P35" i="1"/>
  <c r="L94" i="1"/>
  <c r="Y61" i="1"/>
  <c r="Y177" i="1"/>
  <c r="Y175" i="1" s="1"/>
  <c r="X128" i="1"/>
  <c r="Y162" i="1"/>
  <c r="Y121" i="1"/>
  <c r="Y96" i="1"/>
  <c r="P195" i="1"/>
  <c r="Y190" i="1"/>
  <c r="Y186" i="1" s="1"/>
  <c r="Y191" i="1"/>
  <c r="Y187" i="1" s="1"/>
  <c r="L153" i="1"/>
  <c r="Q95" i="1"/>
  <c r="Q203" i="1" s="1"/>
  <c r="X54" i="1"/>
  <c r="Y41" i="1"/>
  <c r="Y57" i="1"/>
  <c r="L114" i="1"/>
  <c r="Y56" i="1"/>
  <c r="Y155" i="1"/>
  <c r="Y153" i="1" s="1"/>
  <c r="Y93" i="1"/>
  <c r="L35" i="1"/>
  <c r="U203" i="1"/>
  <c r="Y142" i="1"/>
  <c r="Y97" i="1"/>
  <c r="L34" i="1"/>
  <c r="X203" i="1" l="1"/>
  <c r="Y143" i="1"/>
  <c r="P202" i="1"/>
  <c r="Y95" i="1"/>
  <c r="Y174" i="1"/>
  <c r="Y55" i="1"/>
  <c r="T203" i="1"/>
  <c r="L66" i="1"/>
  <c r="I54" i="1"/>
  <c r="I202" i="1" s="1"/>
  <c r="P203" i="1"/>
  <c r="L203" i="1"/>
  <c r="T108" i="1"/>
  <c r="Q94" i="1"/>
  <c r="Q202" i="1" s="1"/>
  <c r="X202" i="1"/>
  <c r="L58" i="2"/>
  <c r="I44" i="2"/>
  <c r="I108" i="2" s="1"/>
  <c r="Y59" i="2"/>
  <c r="Y45" i="2" s="1"/>
  <c r="Y109" i="2" s="1"/>
  <c r="L24" i="2"/>
  <c r="Y36" i="2"/>
  <c r="Y24" i="2" s="1"/>
  <c r="Y129" i="1"/>
  <c r="Y152" i="1"/>
  <c r="Y115" i="1"/>
  <c r="Y75" i="1"/>
  <c r="Y35" i="1"/>
  <c r="Y203" i="1" l="1"/>
  <c r="T94" i="1"/>
  <c r="T202" i="1" s="1"/>
  <c r="Y108" i="1"/>
  <c r="Y94" i="1" s="1"/>
  <c r="Y66" i="1"/>
  <c r="Y54" i="1" s="1"/>
  <c r="Y202" i="1" s="1"/>
  <c r="L54" i="1"/>
  <c r="L202" i="1" s="1"/>
  <c r="Y108" i="2"/>
  <c r="Y112" i="2"/>
  <c r="Y111" i="2"/>
  <c r="Y58" i="2"/>
  <c r="Y44" i="2" s="1"/>
  <c r="L44" i="2"/>
  <c r="L108" i="2" s="1"/>
</calcChain>
</file>

<file path=xl/sharedStrings.xml><?xml version="1.0" encoding="utf-8"?>
<sst xmlns="http://schemas.openxmlformats.org/spreadsheetml/2006/main" count="1534" uniqueCount="100">
  <si>
    <t>Dirección General de presupuesto</t>
  </si>
  <si>
    <t>Matriz Programación de la Ejecución</t>
  </si>
  <si>
    <t>Periodo</t>
  </si>
  <si>
    <t>Código</t>
  </si>
  <si>
    <t>Denominación</t>
  </si>
  <si>
    <t>Capítulo</t>
  </si>
  <si>
    <t>0222</t>
  </si>
  <si>
    <t>MINISTERIO DE ENERGIA Y  MINAS</t>
  </si>
  <si>
    <t>Subcapítulo</t>
  </si>
  <si>
    <t>01</t>
  </si>
  <si>
    <t>Unidad Ejecutora</t>
  </si>
  <si>
    <t>0002</t>
  </si>
  <si>
    <t>DIRECCION GENERAL DE MINERIA</t>
  </si>
  <si>
    <t>Definicion tipo de Gasto:</t>
  </si>
  <si>
    <r>
      <rPr>
        <b/>
        <sz val="11"/>
        <color theme="1"/>
        <rFont val="Calibri"/>
        <family val="2"/>
        <scheme val="minor"/>
      </rPr>
      <t>Recurrente:</t>
    </r>
    <r>
      <rPr>
        <sz val="11"/>
        <color theme="1"/>
        <rFont val="Calibri"/>
        <family val="2"/>
        <scheme val="minor"/>
      </rPr>
      <t xml:space="preserve"> Gastos fijos mensuales.</t>
    </r>
  </si>
  <si>
    <r>
      <rPr>
        <b/>
        <sz val="11"/>
        <color theme="1"/>
        <rFont val="Calibri"/>
        <family val="2"/>
        <scheme val="minor"/>
      </rPr>
      <t>No recurrente:</t>
    </r>
    <r>
      <rPr>
        <sz val="11"/>
        <color theme="1"/>
        <rFont val="Calibri"/>
        <family val="2"/>
        <scheme val="minor"/>
      </rPr>
      <t xml:space="preserve"> Gastos operativos.</t>
    </r>
  </si>
  <si>
    <t>SNIP</t>
  </si>
  <si>
    <t>CCP</t>
  </si>
  <si>
    <t>FUENTE</t>
  </si>
  <si>
    <t>ORGANISMO FINANCIADOR</t>
  </si>
  <si>
    <t>AUXILIAR DE PROGRAMACION</t>
  </si>
  <si>
    <t>INST. RECEP.</t>
  </si>
  <si>
    <t>ETAPA</t>
  </si>
  <si>
    <t>Tipo de Gasto</t>
  </si>
  <si>
    <t>Enero</t>
  </si>
  <si>
    <t>Febrero</t>
  </si>
  <si>
    <t>Marzo</t>
  </si>
  <si>
    <t>T1</t>
  </si>
  <si>
    <t>Abril</t>
  </si>
  <si>
    <t>Mayo</t>
  </si>
  <si>
    <t>Junio</t>
  </si>
  <si>
    <t>T2</t>
  </si>
  <si>
    <t>Julio</t>
  </si>
  <si>
    <t>Agosto</t>
  </si>
  <si>
    <t>Septiembre</t>
  </si>
  <si>
    <t>T3</t>
  </si>
  <si>
    <t>Octubre</t>
  </si>
  <si>
    <t>Noviembre</t>
  </si>
  <si>
    <t>Diciembre</t>
  </si>
  <si>
    <t>T4</t>
  </si>
  <si>
    <t>Total</t>
  </si>
  <si>
    <t>0000</t>
  </si>
  <si>
    <t>100</t>
  </si>
  <si>
    <t>COMPROMISO</t>
  </si>
  <si>
    <t>Recurrente</t>
  </si>
  <si>
    <t>DEVENGADO</t>
  </si>
  <si>
    <t>No Recurrente</t>
  </si>
  <si>
    <t>2.1.1</t>
  </si>
  <si>
    <t>2.1.2</t>
  </si>
  <si>
    <t>2.1.5</t>
  </si>
  <si>
    <t>2.2.1</t>
  </si>
  <si>
    <t>2.2.2</t>
  </si>
  <si>
    <t>0013</t>
  </si>
  <si>
    <t>2.2.3</t>
  </si>
  <si>
    <t>0014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</si>
  <si>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</si>
  <si>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</si>
  <si>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</si>
  <si>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</si>
  <si>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</si>
  <si>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</si>
  <si>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</si>
  <si>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</si>
  <si>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</si>
  <si>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</si>
  <si>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</si>
  <si>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</si>
  <si>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</si>
  <si>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0015</t>
  </si>
  <si>
    <t>2.3.8</t>
  </si>
  <si>
    <t>2.3.9</t>
  </si>
  <si>
    <t>2.4.1</t>
  </si>
  <si>
    <t>2.4.2</t>
  </si>
  <si>
    <t>2.4.3</t>
  </si>
  <si>
    <t>2.4.4</t>
  </si>
  <si>
    <t>2.4.5</t>
  </si>
  <si>
    <t>2.4.6</t>
  </si>
  <si>
    <t>2.5.1</t>
  </si>
  <si>
    <t>2.5.2</t>
  </si>
  <si>
    <t>2.5.3</t>
  </si>
  <si>
    <t>2.5.5</t>
  </si>
  <si>
    <t>2.6.1</t>
  </si>
  <si>
    <t>2.6.2</t>
  </si>
  <si>
    <t>2.6.3</t>
  </si>
  <si>
    <t>2.6.4</t>
  </si>
  <si>
    <t>2.6.5</t>
  </si>
  <si>
    <t>2.6.8</t>
  </si>
  <si>
    <t>2.7.1</t>
  </si>
  <si>
    <t>2.7.3</t>
  </si>
  <si>
    <t>2.7.5</t>
  </si>
  <si>
    <t>TOTAL COMPROMISO</t>
  </si>
  <si>
    <t>TOTAL DEVENGADO</t>
  </si>
  <si>
    <t>FUENTE 0100</t>
  </si>
  <si>
    <t>0039,0041, 0042</t>
  </si>
  <si>
    <t>FUENTE 2083</t>
  </si>
  <si>
    <t>Trimestre 1</t>
  </si>
  <si>
    <t>Trimestre 2</t>
  </si>
  <si>
    <t>Trimestre 3</t>
  </si>
  <si>
    <t>Trimestre 4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</si>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</sst>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1" applyNumberFormat="1" applyFont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3" fontId="0" fillId="4" borderId="1" xfId="1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horizontal="center" vertical="center" wrapText="1"/>
    </xf>
    <xf numFmtId="3" fontId="3" fillId="4" borderId="1" xfId="1" applyNumberFormat="1" applyFont="1" applyFill="1" applyBorder="1"/>
    <xf numFmtId="0" fontId="10" fillId="0" borderId="1" xfId="0" applyFont="1" applyBorder="1"/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3" fontId="0" fillId="3" borderId="15" xfId="1" applyNumberFormat="1" applyFont="1" applyFill="1" applyBorder="1" applyAlignment="1">
      <alignment vertical="center"/>
    </xf>
    <xf numFmtId="49" fontId="9" fillId="3" borderId="16" xfId="0" applyNumberFormat="1" applyFont="1" applyFill="1" applyBorder="1" applyAlignment="1">
      <alignment horizontal="center" vertical="center" wrapText="1"/>
    </xf>
    <xf numFmtId="3" fontId="0" fillId="3" borderId="17" xfId="1" applyNumberFormat="1" applyFont="1" applyFill="1" applyBorder="1" applyAlignment="1">
      <alignment vertical="center"/>
    </xf>
    <xf numFmtId="49" fontId="9" fillId="0" borderId="18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0" fillId="0" borderId="15" xfId="1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3" borderId="17" xfId="0" applyNumberFormat="1" applyFill="1" applyBorder="1" applyAlignment="1">
      <alignment vertical="center"/>
    </xf>
    <xf numFmtId="3" fontId="0" fillId="4" borderId="17" xfId="1" applyNumberFormat="1" applyFont="1" applyFill="1" applyBorder="1" applyAlignment="1">
      <alignment vertical="center"/>
    </xf>
    <xf numFmtId="49" fontId="9" fillId="0" borderId="16" xfId="0" applyNumberFormat="1" applyFont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3" fontId="0" fillId="3" borderId="15" xfId="0" applyNumberFormat="1" applyFill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3" fontId="0" fillId="4" borderId="17" xfId="0" applyNumberFormat="1" applyFill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3" fontId="3" fillId="4" borderId="4" xfId="1" applyNumberFormat="1" applyFont="1" applyFill="1" applyBorder="1"/>
    <xf numFmtId="3" fontId="11" fillId="4" borderId="1" xfId="1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463504</xdr:colOff>
      <xdr:row>4</xdr:row>
      <xdr:rowOff>103043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5681A7-5169-404C-8EB1-D5304FCBE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987504" cy="865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455097</xdr:colOff>
      <xdr:row>4</xdr:row>
      <xdr:rowOff>103043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40C14-E84E-4B2A-8A39-8B6CF02B3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979097" cy="865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463504</xdr:colOff>
      <xdr:row>4</xdr:row>
      <xdr:rowOff>103043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101DCD-90F0-44A4-BF34-02B0A40C4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1987504" cy="865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cardo%20Garcia\Desktop\PORTAL%20TRANSPARENCIOA%20DOCUMENTOS\PORTAL%20TRANSPARENCIA%202023\ENERO\Programacion%20Financiera%20ANUAL%20MINERIA%202023.xlsx" TargetMode="External"/><Relationship Id="rId1" Type="http://schemas.openxmlformats.org/officeDocument/2006/relationships/externalLinkPath" Target="Programacion%20Financiera%20ANUAL%20MINERI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ación UNIDAD EJECUTORA"/>
      <sheetName val="Programación FONDO 100"/>
      <sheetName val="Programación  fondo 2083"/>
    </sheetNames>
    <sheetDataSet>
      <sheetData sheetId="0"/>
      <sheetData sheetId="1">
        <row r="16">
          <cell r="I16">
            <v>114619296.97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Q16">
            <v>0</v>
          </cell>
          <cell r="R16">
            <v>0</v>
          </cell>
          <cell r="U16">
            <v>0</v>
          </cell>
          <cell r="V16">
            <v>0</v>
          </cell>
        </row>
        <row r="17">
          <cell r="I17">
            <v>8809771.6899999995</v>
          </cell>
          <cell r="J17">
            <v>8809771.6899999995</v>
          </cell>
          <cell r="K17">
            <v>8809771.6899999995</v>
          </cell>
          <cell r="M17">
            <v>8809771.6899999995</v>
          </cell>
          <cell r="N17">
            <v>8809771.6899999995</v>
          </cell>
          <cell r="O17">
            <v>8809771.6899999995</v>
          </cell>
          <cell r="Q17">
            <v>8809771.6899999995</v>
          </cell>
          <cell r="R17">
            <v>8809771.6899999995</v>
          </cell>
          <cell r="S17">
            <v>8809771.6899999995</v>
          </cell>
          <cell r="U17">
            <v>8809771.6899999995</v>
          </cell>
          <cell r="V17">
            <v>17711808.379999999</v>
          </cell>
          <cell r="W17">
            <v>8809771.6899999995</v>
          </cell>
        </row>
        <row r="18">
          <cell r="I18">
            <v>18185179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</row>
        <row r="19">
          <cell r="I19">
            <v>0</v>
          </cell>
          <cell r="J19">
            <v>0</v>
          </cell>
          <cell r="K19">
            <v>8187070</v>
          </cell>
          <cell r="M19">
            <v>2604283</v>
          </cell>
          <cell r="N19">
            <v>50000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7343826</v>
          </cell>
          <cell r="W19">
            <v>0</v>
          </cell>
        </row>
        <row r="20">
          <cell r="I20">
            <v>1104000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I21">
            <v>92000</v>
          </cell>
          <cell r="J21">
            <v>92000</v>
          </cell>
          <cell r="K21">
            <v>92000</v>
          </cell>
          <cell r="M21">
            <v>92000</v>
          </cell>
          <cell r="N21">
            <v>92000</v>
          </cell>
          <cell r="O21">
            <v>92000</v>
          </cell>
          <cell r="Q21">
            <v>92000</v>
          </cell>
          <cell r="R21">
            <v>92000</v>
          </cell>
          <cell r="S21">
            <v>92000</v>
          </cell>
          <cell r="U21">
            <v>92000</v>
          </cell>
          <cell r="V21">
            <v>92000</v>
          </cell>
          <cell r="W21">
            <v>92000</v>
          </cell>
        </row>
        <row r="22">
          <cell r="I22">
            <v>15877897.439999998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I23">
            <v>1323158.1199999999</v>
          </cell>
          <cell r="J23">
            <v>1323158.1199999999</v>
          </cell>
          <cell r="K23">
            <v>1323158.1199999999</v>
          </cell>
          <cell r="M23">
            <v>1323158.1199999999</v>
          </cell>
          <cell r="N23">
            <v>1323158.1199999999</v>
          </cell>
          <cell r="O23">
            <v>1323158.1199999999</v>
          </cell>
          <cell r="Q23">
            <v>1323158.1199999999</v>
          </cell>
          <cell r="R23">
            <v>1323158.1199999999</v>
          </cell>
          <cell r="S23">
            <v>1323158.1199999999</v>
          </cell>
          <cell r="U23">
            <v>1323158.1199999999</v>
          </cell>
          <cell r="V23">
            <v>1323158.1199999999</v>
          </cell>
          <cell r="W23">
            <v>1323158.1199999999</v>
          </cell>
        </row>
        <row r="24">
          <cell r="Q24">
            <v>3887500</v>
          </cell>
          <cell r="R24">
            <v>0</v>
          </cell>
          <cell r="S24">
            <v>0</v>
          </cell>
        </row>
        <row r="26">
          <cell r="I26">
            <v>4141952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</row>
        <row r="27">
          <cell r="I27">
            <v>345162.66666666669</v>
          </cell>
          <cell r="J27">
            <v>345162.66666666669</v>
          </cell>
          <cell r="K27">
            <v>345162.66666666669</v>
          </cell>
          <cell r="M27">
            <v>345162.66666666669</v>
          </cell>
          <cell r="N27">
            <v>345162.66666666669</v>
          </cell>
          <cell r="O27">
            <v>345162.66666666669</v>
          </cell>
          <cell r="Q27">
            <v>345162.66666666669</v>
          </cell>
          <cell r="R27">
            <v>345162.66666666669</v>
          </cell>
          <cell r="S27">
            <v>345162.66666666669</v>
          </cell>
          <cell r="U27">
            <v>345162.66666666669</v>
          </cell>
          <cell r="V27">
            <v>345162.66666666669</v>
          </cell>
          <cell r="W27">
            <v>345162.66666666669</v>
          </cell>
        </row>
        <row r="28">
          <cell r="I28">
            <v>100000</v>
          </cell>
          <cell r="J28">
            <v>0</v>
          </cell>
          <cell r="K28">
            <v>0</v>
          </cell>
          <cell r="M28">
            <v>100000</v>
          </cell>
          <cell r="N28">
            <v>0</v>
          </cell>
          <cell r="O28">
            <v>0</v>
          </cell>
          <cell r="Q28">
            <v>100000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</row>
        <row r="29">
          <cell r="I29">
            <v>0</v>
          </cell>
          <cell r="J29">
            <v>100000</v>
          </cell>
          <cell r="M29">
            <v>0</v>
          </cell>
          <cell r="N29">
            <v>100000</v>
          </cell>
          <cell r="O29">
            <v>0</v>
          </cell>
          <cell r="R29">
            <v>100000</v>
          </cell>
          <cell r="S29">
            <v>0</v>
          </cell>
        </row>
        <row r="30">
          <cell r="I30">
            <v>750000</v>
          </cell>
          <cell r="J30">
            <v>0</v>
          </cell>
          <cell r="K30">
            <v>0</v>
          </cell>
          <cell r="M30">
            <v>1000000</v>
          </cell>
          <cell r="N30">
            <v>0</v>
          </cell>
          <cell r="O30">
            <v>0</v>
          </cell>
          <cell r="Q30">
            <v>1000000</v>
          </cell>
          <cell r="R30">
            <v>0</v>
          </cell>
          <cell r="S30">
            <v>0</v>
          </cell>
          <cell r="U30">
            <v>750000</v>
          </cell>
          <cell r="V30">
            <v>0</v>
          </cell>
          <cell r="W30">
            <v>0</v>
          </cell>
        </row>
        <row r="31">
          <cell r="I31">
            <v>250000</v>
          </cell>
          <cell r="J31">
            <v>250000</v>
          </cell>
          <cell r="K31">
            <v>250000</v>
          </cell>
          <cell r="M31">
            <v>500000</v>
          </cell>
          <cell r="N31">
            <v>250000</v>
          </cell>
          <cell r="O31">
            <v>250000</v>
          </cell>
          <cell r="Q31">
            <v>500000</v>
          </cell>
          <cell r="R31">
            <v>250000</v>
          </cell>
          <cell r="S31">
            <v>250000</v>
          </cell>
          <cell r="U31">
            <v>250000</v>
          </cell>
          <cell r="V31">
            <v>250000</v>
          </cell>
          <cell r="W31">
            <v>250000</v>
          </cell>
        </row>
        <row r="32">
          <cell r="I32">
            <v>0</v>
          </cell>
          <cell r="J32">
            <v>0</v>
          </cell>
          <cell r="K32">
            <v>0</v>
          </cell>
          <cell r="M32">
            <v>105000</v>
          </cell>
          <cell r="N32">
            <v>0</v>
          </cell>
          <cell r="O32">
            <v>0</v>
          </cell>
          <cell r="Q32">
            <v>105000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M33">
            <v>0</v>
          </cell>
          <cell r="N33">
            <v>105000</v>
          </cell>
          <cell r="O33">
            <v>0</v>
          </cell>
          <cell r="Q33">
            <v>0</v>
          </cell>
          <cell r="R33">
            <v>105000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M34">
            <v>800000</v>
          </cell>
          <cell r="N34">
            <v>0</v>
          </cell>
          <cell r="O34">
            <v>0</v>
          </cell>
          <cell r="Q34">
            <v>150000</v>
          </cell>
          <cell r="R34">
            <v>0</v>
          </cell>
          <cell r="S34">
            <v>0</v>
          </cell>
          <cell r="U34">
            <v>150000</v>
          </cell>
          <cell r="V34">
            <v>0</v>
          </cell>
          <cell r="W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M35">
            <v>800000</v>
          </cell>
          <cell r="N35">
            <v>0</v>
          </cell>
          <cell r="O35">
            <v>0</v>
          </cell>
          <cell r="Q35">
            <v>50000</v>
          </cell>
          <cell r="R35">
            <v>50000</v>
          </cell>
          <cell r="S35">
            <v>50000</v>
          </cell>
          <cell r="U35">
            <v>50000</v>
          </cell>
          <cell r="V35">
            <v>50000</v>
          </cell>
          <cell r="W35">
            <v>50000</v>
          </cell>
        </row>
        <row r="36">
          <cell r="I36">
            <v>1187000</v>
          </cell>
          <cell r="J36">
            <v>0</v>
          </cell>
          <cell r="K36">
            <v>0</v>
          </cell>
          <cell r="M36">
            <v>306000</v>
          </cell>
          <cell r="N36">
            <v>0</v>
          </cell>
          <cell r="O36">
            <v>0</v>
          </cell>
          <cell r="Q36">
            <v>306000</v>
          </cell>
          <cell r="R36">
            <v>0</v>
          </cell>
          <cell r="S36">
            <v>0</v>
          </cell>
          <cell r="U36">
            <v>306000</v>
          </cell>
          <cell r="V36">
            <v>0</v>
          </cell>
          <cell r="W36">
            <v>0</v>
          </cell>
        </row>
        <row r="37">
          <cell r="I37">
            <v>102000</v>
          </cell>
          <cell r="J37">
            <v>983000</v>
          </cell>
          <cell r="K37">
            <v>102000</v>
          </cell>
          <cell r="M37">
            <v>102000</v>
          </cell>
          <cell r="N37">
            <v>102000</v>
          </cell>
          <cell r="O37">
            <v>102000</v>
          </cell>
          <cell r="Q37">
            <v>102000</v>
          </cell>
          <cell r="R37">
            <v>102000</v>
          </cell>
          <cell r="S37">
            <v>102000</v>
          </cell>
          <cell r="U37">
            <v>102000</v>
          </cell>
          <cell r="V37">
            <v>102000</v>
          </cell>
          <cell r="W37">
            <v>102000</v>
          </cell>
        </row>
        <row r="38">
          <cell r="I38">
            <v>500000</v>
          </cell>
          <cell r="J38">
            <v>0</v>
          </cell>
          <cell r="K38">
            <v>0</v>
          </cell>
          <cell r="M38">
            <v>500000</v>
          </cell>
          <cell r="N38">
            <v>0</v>
          </cell>
          <cell r="O38">
            <v>0</v>
          </cell>
          <cell r="Q38">
            <v>575000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I39">
            <v>131250</v>
          </cell>
          <cell r="J39">
            <v>131250</v>
          </cell>
          <cell r="K39">
            <v>131250</v>
          </cell>
          <cell r="M39">
            <v>131250</v>
          </cell>
          <cell r="N39">
            <v>131250</v>
          </cell>
          <cell r="O39">
            <v>131250</v>
          </cell>
          <cell r="Q39">
            <v>131250</v>
          </cell>
          <cell r="R39">
            <v>131250</v>
          </cell>
          <cell r="S39">
            <v>131250</v>
          </cell>
          <cell r="U39">
            <v>131250</v>
          </cell>
          <cell r="V39">
            <v>131250</v>
          </cell>
          <cell r="W39">
            <v>131250</v>
          </cell>
        </row>
        <row r="40">
          <cell r="I40">
            <v>367500</v>
          </cell>
          <cell r="J40">
            <v>0</v>
          </cell>
          <cell r="K40">
            <v>0</v>
          </cell>
          <cell r="M40">
            <v>367500</v>
          </cell>
          <cell r="N40">
            <v>0</v>
          </cell>
          <cell r="O40">
            <v>0</v>
          </cell>
          <cell r="Q40">
            <v>367500</v>
          </cell>
          <cell r="R40">
            <v>0</v>
          </cell>
          <cell r="S40">
            <v>0</v>
          </cell>
          <cell r="U40">
            <v>367500</v>
          </cell>
          <cell r="V40">
            <v>0</v>
          </cell>
          <cell r="W40">
            <v>0</v>
          </cell>
        </row>
        <row r="41">
          <cell r="I41">
            <v>122500</v>
          </cell>
          <cell r="J41">
            <v>122500</v>
          </cell>
          <cell r="K41">
            <v>122500</v>
          </cell>
          <cell r="M41">
            <v>122500</v>
          </cell>
          <cell r="N41">
            <v>122500</v>
          </cell>
          <cell r="O41">
            <v>122500</v>
          </cell>
          <cell r="Q41">
            <v>122500</v>
          </cell>
          <cell r="R41">
            <v>122500</v>
          </cell>
          <cell r="S41">
            <v>122500</v>
          </cell>
          <cell r="U41">
            <v>122500</v>
          </cell>
          <cell r="V41">
            <v>122500</v>
          </cell>
          <cell r="W41">
            <v>122500</v>
          </cell>
        </row>
        <row r="42">
          <cell r="I42">
            <v>1454000</v>
          </cell>
          <cell r="J42">
            <v>0</v>
          </cell>
          <cell r="K42">
            <v>0</v>
          </cell>
          <cell r="M42">
            <v>1284000</v>
          </cell>
          <cell r="N42">
            <v>0</v>
          </cell>
          <cell r="O42">
            <v>0</v>
          </cell>
          <cell r="Q42">
            <v>1284000</v>
          </cell>
          <cell r="R42">
            <v>0</v>
          </cell>
          <cell r="S42">
            <v>0</v>
          </cell>
          <cell r="U42">
            <v>1284000</v>
          </cell>
          <cell r="V42">
            <v>0</v>
          </cell>
          <cell r="W42">
            <v>0</v>
          </cell>
        </row>
        <row r="43">
          <cell r="I43">
            <v>546000</v>
          </cell>
          <cell r="J43">
            <v>554000</v>
          </cell>
          <cell r="K43">
            <v>354000</v>
          </cell>
          <cell r="M43">
            <v>428000</v>
          </cell>
          <cell r="N43">
            <v>428000</v>
          </cell>
          <cell r="O43">
            <v>428000</v>
          </cell>
          <cell r="Q43">
            <v>428000</v>
          </cell>
          <cell r="R43">
            <v>428000</v>
          </cell>
          <cell r="S43">
            <v>428000</v>
          </cell>
          <cell r="U43">
            <v>428000</v>
          </cell>
          <cell r="V43">
            <v>428000</v>
          </cell>
          <cell r="W43">
            <v>428000</v>
          </cell>
        </row>
        <row r="46">
          <cell r="I46">
            <v>125000</v>
          </cell>
          <cell r="J46">
            <v>0</v>
          </cell>
          <cell r="K46">
            <v>0</v>
          </cell>
          <cell r="M46">
            <v>125000</v>
          </cell>
          <cell r="N46">
            <v>0</v>
          </cell>
          <cell r="O46">
            <v>0</v>
          </cell>
          <cell r="Q46">
            <v>125000</v>
          </cell>
          <cell r="R46">
            <v>0</v>
          </cell>
          <cell r="S46">
            <v>0</v>
          </cell>
          <cell r="U46">
            <v>125000</v>
          </cell>
          <cell r="V46">
            <v>0</v>
          </cell>
          <cell r="W46">
            <v>0</v>
          </cell>
        </row>
        <row r="47">
          <cell r="I47">
            <v>41667</v>
          </cell>
          <cell r="J47">
            <v>41667</v>
          </cell>
          <cell r="K47">
            <v>41666</v>
          </cell>
          <cell r="M47">
            <v>41667</v>
          </cell>
          <cell r="N47">
            <v>41667</v>
          </cell>
          <cell r="O47">
            <v>41666</v>
          </cell>
          <cell r="Q47">
            <v>41667</v>
          </cell>
          <cell r="R47">
            <v>41667</v>
          </cell>
          <cell r="S47">
            <v>41666</v>
          </cell>
          <cell r="U47">
            <v>41667</v>
          </cell>
          <cell r="V47">
            <v>41667</v>
          </cell>
          <cell r="W47">
            <v>41666</v>
          </cell>
        </row>
        <row r="48">
          <cell r="I48">
            <v>77500</v>
          </cell>
          <cell r="J48">
            <v>0</v>
          </cell>
          <cell r="K48">
            <v>0</v>
          </cell>
          <cell r="M48">
            <v>77500</v>
          </cell>
          <cell r="N48">
            <v>0</v>
          </cell>
          <cell r="O48">
            <v>0</v>
          </cell>
          <cell r="Q48">
            <v>77500</v>
          </cell>
          <cell r="R48">
            <v>0</v>
          </cell>
          <cell r="S48">
            <v>0</v>
          </cell>
          <cell r="U48">
            <v>77500</v>
          </cell>
          <cell r="V48">
            <v>0</v>
          </cell>
          <cell r="W48">
            <v>0</v>
          </cell>
        </row>
        <row r="49">
          <cell r="I49">
            <v>25834</v>
          </cell>
          <cell r="J49">
            <v>25833</v>
          </cell>
          <cell r="K49">
            <v>25833</v>
          </cell>
          <cell r="M49">
            <v>25834</v>
          </cell>
          <cell r="N49">
            <v>25833</v>
          </cell>
          <cell r="O49">
            <v>25833</v>
          </cell>
          <cell r="Q49">
            <v>25834</v>
          </cell>
          <cell r="R49">
            <v>25833</v>
          </cell>
          <cell r="S49">
            <v>25833</v>
          </cell>
          <cell r="U49">
            <v>25834</v>
          </cell>
          <cell r="V49">
            <v>25833</v>
          </cell>
          <cell r="W49">
            <v>25833</v>
          </cell>
        </row>
        <row r="50">
          <cell r="I50">
            <v>100000</v>
          </cell>
          <cell r="J50">
            <v>0</v>
          </cell>
          <cell r="K50">
            <v>0</v>
          </cell>
          <cell r="M50">
            <v>100000</v>
          </cell>
          <cell r="N50">
            <v>0</v>
          </cell>
          <cell r="O50">
            <v>0</v>
          </cell>
          <cell r="Q50">
            <v>100000</v>
          </cell>
          <cell r="R50">
            <v>0</v>
          </cell>
          <cell r="S50">
            <v>0</v>
          </cell>
          <cell r="U50">
            <v>100000</v>
          </cell>
          <cell r="V50">
            <v>0</v>
          </cell>
          <cell r="W50">
            <v>0</v>
          </cell>
        </row>
        <row r="51">
          <cell r="I51">
            <v>33334</v>
          </cell>
          <cell r="J51">
            <v>33333</v>
          </cell>
          <cell r="K51">
            <v>33333</v>
          </cell>
          <cell r="M51">
            <v>33334</v>
          </cell>
          <cell r="N51">
            <v>33333</v>
          </cell>
          <cell r="O51">
            <v>33333</v>
          </cell>
          <cell r="Q51">
            <v>33334</v>
          </cell>
          <cell r="R51">
            <v>33333</v>
          </cell>
          <cell r="S51">
            <v>33333</v>
          </cell>
          <cell r="U51">
            <v>33334</v>
          </cell>
          <cell r="V51">
            <v>33333</v>
          </cell>
          <cell r="W51">
            <v>33333</v>
          </cell>
        </row>
        <row r="52">
          <cell r="I52">
            <v>0</v>
          </cell>
          <cell r="J52">
            <v>0</v>
          </cell>
          <cell r="K52">
            <v>0</v>
          </cell>
          <cell r="M52">
            <v>25000</v>
          </cell>
          <cell r="N52">
            <v>0</v>
          </cell>
          <cell r="O52">
            <v>0</v>
          </cell>
          <cell r="Q52">
            <v>25000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M53">
            <v>15000</v>
          </cell>
          <cell r="N53">
            <v>10000</v>
          </cell>
          <cell r="O53">
            <v>0</v>
          </cell>
          <cell r="Q53">
            <v>15000</v>
          </cell>
          <cell r="R53">
            <v>10000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I54">
            <v>118750</v>
          </cell>
          <cell r="J54">
            <v>0</v>
          </cell>
          <cell r="K54">
            <v>0</v>
          </cell>
          <cell r="M54">
            <v>118750</v>
          </cell>
          <cell r="N54">
            <v>0</v>
          </cell>
          <cell r="O54">
            <v>0</v>
          </cell>
          <cell r="Q54">
            <v>118750</v>
          </cell>
          <cell r="R54">
            <v>0</v>
          </cell>
          <cell r="S54">
            <v>0</v>
          </cell>
          <cell r="U54">
            <v>118750</v>
          </cell>
          <cell r="V54">
            <v>0</v>
          </cell>
          <cell r="W54">
            <v>0</v>
          </cell>
        </row>
        <row r="55">
          <cell r="I55">
            <v>39584</v>
          </cell>
          <cell r="J55">
            <v>39583</v>
          </cell>
          <cell r="K55">
            <v>39583</v>
          </cell>
          <cell r="M55">
            <v>39584</v>
          </cell>
          <cell r="N55">
            <v>39583</v>
          </cell>
          <cell r="O55">
            <v>39583</v>
          </cell>
          <cell r="Q55">
            <v>39584</v>
          </cell>
          <cell r="R55">
            <v>39583</v>
          </cell>
          <cell r="S55">
            <v>39583</v>
          </cell>
          <cell r="U55">
            <v>39584</v>
          </cell>
          <cell r="V55">
            <v>39583</v>
          </cell>
          <cell r="W55">
            <v>39583</v>
          </cell>
        </row>
        <row r="56">
          <cell r="I56">
            <v>68750</v>
          </cell>
          <cell r="J56">
            <v>0</v>
          </cell>
          <cell r="K56">
            <v>0</v>
          </cell>
          <cell r="M56">
            <v>68750</v>
          </cell>
          <cell r="N56">
            <v>0</v>
          </cell>
          <cell r="O56">
            <v>0</v>
          </cell>
          <cell r="Q56">
            <v>68750</v>
          </cell>
          <cell r="R56">
            <v>0</v>
          </cell>
          <cell r="S56">
            <v>0</v>
          </cell>
          <cell r="U56">
            <v>68750</v>
          </cell>
          <cell r="V56">
            <v>0</v>
          </cell>
          <cell r="W56">
            <v>0</v>
          </cell>
        </row>
        <row r="57">
          <cell r="I57">
            <v>22916</v>
          </cell>
          <cell r="J57">
            <v>22917</v>
          </cell>
          <cell r="K57">
            <v>22917</v>
          </cell>
          <cell r="M57">
            <v>22916</v>
          </cell>
          <cell r="N57">
            <v>22917</v>
          </cell>
          <cell r="O57">
            <v>22917</v>
          </cell>
          <cell r="Q57">
            <v>22916</v>
          </cell>
          <cell r="R57">
            <v>22917</v>
          </cell>
          <cell r="S57">
            <v>22917</v>
          </cell>
          <cell r="U57">
            <v>22916</v>
          </cell>
          <cell r="V57">
            <v>22917</v>
          </cell>
          <cell r="W57">
            <v>22917</v>
          </cell>
        </row>
        <row r="58">
          <cell r="I58">
            <v>1025000</v>
          </cell>
          <cell r="J58">
            <v>0</v>
          </cell>
          <cell r="K58">
            <v>0</v>
          </cell>
          <cell r="M58">
            <v>1075000</v>
          </cell>
          <cell r="N58">
            <v>0</v>
          </cell>
          <cell r="O58">
            <v>0</v>
          </cell>
          <cell r="Q58">
            <v>1025000</v>
          </cell>
          <cell r="R58">
            <v>0</v>
          </cell>
          <cell r="S58">
            <v>0</v>
          </cell>
          <cell r="U58">
            <v>1025000</v>
          </cell>
          <cell r="V58">
            <v>0</v>
          </cell>
          <cell r="W58">
            <v>0</v>
          </cell>
        </row>
        <row r="59">
          <cell r="I59">
            <v>325000</v>
          </cell>
          <cell r="J59">
            <v>375000</v>
          </cell>
          <cell r="K59">
            <v>325000</v>
          </cell>
          <cell r="M59">
            <v>325000</v>
          </cell>
          <cell r="N59">
            <v>375000</v>
          </cell>
          <cell r="O59">
            <v>375000</v>
          </cell>
          <cell r="Q59">
            <v>325000</v>
          </cell>
          <cell r="R59">
            <v>375000</v>
          </cell>
          <cell r="S59">
            <v>325000</v>
          </cell>
          <cell r="U59">
            <v>325000</v>
          </cell>
          <cell r="V59">
            <v>375000</v>
          </cell>
          <cell r="W59">
            <v>325000</v>
          </cell>
        </row>
        <row r="60"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I62">
            <v>293750</v>
          </cell>
          <cell r="J62">
            <v>0</v>
          </cell>
          <cell r="K62">
            <v>0</v>
          </cell>
          <cell r="M62">
            <v>293750</v>
          </cell>
          <cell r="N62">
            <v>0</v>
          </cell>
          <cell r="O62">
            <v>0</v>
          </cell>
          <cell r="Q62">
            <v>293750</v>
          </cell>
          <cell r="R62">
            <v>0</v>
          </cell>
          <cell r="S62">
            <v>0</v>
          </cell>
          <cell r="U62">
            <v>293750</v>
          </cell>
          <cell r="V62">
            <v>0</v>
          </cell>
          <cell r="W62">
            <v>0</v>
          </cell>
        </row>
        <row r="63">
          <cell r="I63">
            <v>97916</v>
          </cell>
          <cell r="J63">
            <v>97917</v>
          </cell>
          <cell r="K63">
            <v>97917</v>
          </cell>
          <cell r="M63">
            <v>97916</v>
          </cell>
          <cell r="N63">
            <v>97917</v>
          </cell>
          <cell r="O63">
            <v>97917</v>
          </cell>
          <cell r="Q63">
            <v>97916</v>
          </cell>
          <cell r="R63">
            <v>97917</v>
          </cell>
          <cell r="S63">
            <v>97917</v>
          </cell>
          <cell r="U63">
            <v>97916</v>
          </cell>
          <cell r="V63">
            <v>97917</v>
          </cell>
          <cell r="W63">
            <v>97917</v>
          </cell>
        </row>
        <row r="65"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</row>
        <row r="90">
          <cell r="I90">
            <v>350000</v>
          </cell>
          <cell r="J90">
            <v>0</v>
          </cell>
          <cell r="K90">
            <v>0</v>
          </cell>
          <cell r="M90">
            <v>350000</v>
          </cell>
          <cell r="N90">
            <v>0</v>
          </cell>
          <cell r="O90">
            <v>0</v>
          </cell>
          <cell r="Q90">
            <v>350000</v>
          </cell>
          <cell r="R90">
            <v>0</v>
          </cell>
          <cell r="S90">
            <v>0</v>
          </cell>
          <cell r="U90">
            <v>350000</v>
          </cell>
          <cell r="V90">
            <v>0</v>
          </cell>
          <cell r="W90">
            <v>0</v>
          </cell>
        </row>
        <row r="91">
          <cell r="I91">
            <v>116666</v>
          </cell>
          <cell r="J91">
            <v>116667</v>
          </cell>
          <cell r="K91">
            <v>116667</v>
          </cell>
          <cell r="M91">
            <v>116666</v>
          </cell>
          <cell r="N91">
            <v>116667</v>
          </cell>
          <cell r="O91">
            <v>116667</v>
          </cell>
          <cell r="Q91">
            <v>116666</v>
          </cell>
          <cell r="R91">
            <v>116667</v>
          </cell>
          <cell r="S91">
            <v>116667</v>
          </cell>
          <cell r="U91">
            <v>116666</v>
          </cell>
          <cell r="V91">
            <v>116667</v>
          </cell>
          <cell r="W91">
            <v>116667</v>
          </cell>
        </row>
        <row r="92">
          <cell r="I92">
            <v>37500</v>
          </cell>
          <cell r="J92">
            <v>0</v>
          </cell>
          <cell r="K92">
            <v>0</v>
          </cell>
          <cell r="M92">
            <v>37500</v>
          </cell>
          <cell r="N92">
            <v>0</v>
          </cell>
          <cell r="O92">
            <v>0</v>
          </cell>
          <cell r="Q92">
            <v>37500</v>
          </cell>
          <cell r="R92">
            <v>0</v>
          </cell>
          <cell r="S92">
            <v>0</v>
          </cell>
          <cell r="U92">
            <v>37500</v>
          </cell>
          <cell r="V92">
            <v>0</v>
          </cell>
          <cell r="W92">
            <v>0</v>
          </cell>
        </row>
        <row r="93">
          <cell r="I93">
            <v>12500</v>
          </cell>
          <cell r="J93">
            <v>12500</v>
          </cell>
          <cell r="K93">
            <v>12500</v>
          </cell>
          <cell r="M93">
            <v>12500</v>
          </cell>
          <cell r="N93">
            <v>12500</v>
          </cell>
          <cell r="O93">
            <v>12500</v>
          </cell>
          <cell r="Q93">
            <v>12500</v>
          </cell>
          <cell r="R93">
            <v>12500</v>
          </cell>
          <cell r="S93">
            <v>12500</v>
          </cell>
          <cell r="U93">
            <v>12500</v>
          </cell>
          <cell r="V93">
            <v>12500</v>
          </cell>
          <cell r="W93">
            <v>12500</v>
          </cell>
        </row>
        <row r="94">
          <cell r="I94">
            <v>10000</v>
          </cell>
          <cell r="J94">
            <v>0</v>
          </cell>
          <cell r="K94">
            <v>0</v>
          </cell>
          <cell r="M94">
            <v>10000</v>
          </cell>
          <cell r="N94">
            <v>0</v>
          </cell>
          <cell r="O94">
            <v>0</v>
          </cell>
          <cell r="Q94">
            <v>10000</v>
          </cell>
          <cell r="R94">
            <v>0</v>
          </cell>
          <cell r="S94">
            <v>0</v>
          </cell>
          <cell r="U94">
            <v>10000</v>
          </cell>
          <cell r="V94">
            <v>0</v>
          </cell>
          <cell r="W94">
            <v>0</v>
          </cell>
        </row>
        <row r="95">
          <cell r="I95">
            <v>3333</v>
          </cell>
          <cell r="J95">
            <v>3333</v>
          </cell>
          <cell r="K95">
            <v>3334</v>
          </cell>
          <cell r="M95">
            <v>3333</v>
          </cell>
          <cell r="N95">
            <v>3333</v>
          </cell>
          <cell r="O95">
            <v>3334</v>
          </cell>
          <cell r="Q95">
            <v>3333</v>
          </cell>
          <cell r="R95">
            <v>3333</v>
          </cell>
          <cell r="S95">
            <v>3334</v>
          </cell>
          <cell r="U95">
            <v>3333</v>
          </cell>
          <cell r="V95">
            <v>3333</v>
          </cell>
          <cell r="W95">
            <v>3334</v>
          </cell>
        </row>
        <row r="96">
          <cell r="I96">
            <v>0</v>
          </cell>
          <cell r="J96">
            <v>0</v>
          </cell>
          <cell r="K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I98">
            <v>137500</v>
          </cell>
          <cell r="J98">
            <v>0</v>
          </cell>
          <cell r="K98">
            <v>0</v>
          </cell>
          <cell r="M98">
            <v>137500</v>
          </cell>
          <cell r="N98">
            <v>0</v>
          </cell>
          <cell r="O98">
            <v>0</v>
          </cell>
          <cell r="Q98">
            <v>137500</v>
          </cell>
          <cell r="R98">
            <v>0</v>
          </cell>
          <cell r="S98">
            <v>0</v>
          </cell>
          <cell r="U98">
            <v>137500</v>
          </cell>
          <cell r="V98">
            <v>0</v>
          </cell>
          <cell r="W98">
            <v>0</v>
          </cell>
        </row>
        <row r="99">
          <cell r="I99">
            <v>45833</v>
          </cell>
          <cell r="J99">
            <v>45833</v>
          </cell>
          <cell r="K99">
            <v>45834</v>
          </cell>
          <cell r="M99">
            <v>45833</v>
          </cell>
          <cell r="N99">
            <v>45833</v>
          </cell>
          <cell r="O99">
            <v>45834</v>
          </cell>
          <cell r="Q99">
            <v>45833</v>
          </cell>
          <cell r="R99">
            <v>45833</v>
          </cell>
          <cell r="S99">
            <v>45834</v>
          </cell>
          <cell r="U99">
            <v>45833</v>
          </cell>
          <cell r="V99">
            <v>45833</v>
          </cell>
          <cell r="W99">
            <v>45834</v>
          </cell>
        </row>
        <row r="102">
          <cell r="I102">
            <v>0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</row>
      </sheetData>
      <sheetData sheetId="2">
        <row r="16"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U16">
            <v>0</v>
          </cell>
          <cell r="V16">
            <v>0</v>
          </cell>
          <cell r="W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I30">
            <v>225000</v>
          </cell>
          <cell r="J30">
            <v>0</v>
          </cell>
          <cell r="K30">
            <v>0</v>
          </cell>
          <cell r="M30">
            <v>225000</v>
          </cell>
          <cell r="N30">
            <v>0</v>
          </cell>
          <cell r="O30">
            <v>0</v>
          </cell>
          <cell r="Q30">
            <v>225000</v>
          </cell>
          <cell r="R30">
            <v>0</v>
          </cell>
          <cell r="S30">
            <v>0</v>
          </cell>
          <cell r="U30">
            <v>201841</v>
          </cell>
          <cell r="V30">
            <v>0</v>
          </cell>
          <cell r="W30">
            <v>0</v>
          </cell>
        </row>
        <row r="31">
          <cell r="I31">
            <v>75000</v>
          </cell>
          <cell r="J31">
            <v>75000</v>
          </cell>
          <cell r="K31">
            <v>75000</v>
          </cell>
          <cell r="M31">
            <v>75000</v>
          </cell>
          <cell r="N31">
            <v>75000</v>
          </cell>
          <cell r="O31">
            <v>75000</v>
          </cell>
          <cell r="Q31">
            <v>75000</v>
          </cell>
          <cell r="R31">
            <v>75000</v>
          </cell>
          <cell r="S31">
            <v>75000</v>
          </cell>
          <cell r="U31">
            <v>201841</v>
          </cell>
          <cell r="V31">
            <v>0</v>
          </cell>
          <cell r="W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M42">
            <v>256130</v>
          </cell>
          <cell r="N42">
            <v>0</v>
          </cell>
          <cell r="O42">
            <v>0</v>
          </cell>
          <cell r="Q42">
            <v>300000</v>
          </cell>
          <cell r="R42">
            <v>0</v>
          </cell>
          <cell r="S42">
            <v>0</v>
          </cell>
          <cell r="U42">
            <v>300000</v>
          </cell>
          <cell r="V42">
            <v>0</v>
          </cell>
          <cell r="W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  <cell r="M43">
            <v>106130</v>
          </cell>
          <cell r="N43">
            <v>100000</v>
          </cell>
          <cell r="O43">
            <v>50000</v>
          </cell>
          <cell r="Q43">
            <v>100000</v>
          </cell>
          <cell r="R43">
            <v>100000</v>
          </cell>
          <cell r="S43">
            <v>100000</v>
          </cell>
          <cell r="U43">
            <v>100000</v>
          </cell>
          <cell r="V43">
            <v>100000</v>
          </cell>
          <cell r="W43">
            <v>100000</v>
          </cell>
        </row>
        <row r="46">
          <cell r="I46">
            <v>0</v>
          </cell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  <cell r="M62">
            <v>200000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U62">
            <v>0</v>
          </cell>
          <cell r="V62">
            <v>0</v>
          </cell>
          <cell r="W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  <cell r="M63">
            <v>0</v>
          </cell>
          <cell r="N63">
            <v>100000</v>
          </cell>
          <cell r="O63">
            <v>100000</v>
          </cell>
        </row>
        <row r="66">
          <cell r="I66">
            <v>0</v>
          </cell>
          <cell r="J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I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I76">
            <v>0</v>
          </cell>
          <cell r="J76">
            <v>0</v>
          </cell>
          <cell r="K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I77">
            <v>0</v>
          </cell>
          <cell r="J77">
            <v>0</v>
          </cell>
          <cell r="K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</row>
        <row r="80">
          <cell r="I80">
            <v>0</v>
          </cell>
          <cell r="J80">
            <v>0</v>
          </cell>
          <cell r="K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I81">
            <v>0</v>
          </cell>
          <cell r="J81">
            <v>0</v>
          </cell>
          <cell r="K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I82">
            <v>0</v>
          </cell>
          <cell r="J82">
            <v>0</v>
          </cell>
          <cell r="K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I83">
            <v>0</v>
          </cell>
          <cell r="J83">
            <v>0</v>
          </cell>
          <cell r="K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I84">
            <v>0</v>
          </cell>
          <cell r="J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</row>
        <row r="90">
          <cell r="I90">
            <v>0</v>
          </cell>
          <cell r="J90">
            <v>0</v>
          </cell>
          <cell r="K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I91">
            <v>0</v>
          </cell>
          <cell r="J91">
            <v>0</v>
          </cell>
          <cell r="K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I92">
            <v>0</v>
          </cell>
          <cell r="J92">
            <v>0</v>
          </cell>
          <cell r="K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</row>
        <row r="94">
          <cell r="I94">
            <v>0</v>
          </cell>
          <cell r="J94">
            <v>0</v>
          </cell>
          <cell r="K94">
            <v>0</v>
          </cell>
          <cell r="M94">
            <v>0</v>
          </cell>
          <cell r="N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</row>
        <row r="95">
          <cell r="I95">
            <v>0</v>
          </cell>
          <cell r="J95">
            <v>0</v>
          </cell>
          <cell r="K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U95">
            <v>0</v>
          </cell>
          <cell r="V95">
            <v>0</v>
          </cell>
          <cell r="W95">
            <v>0</v>
          </cell>
        </row>
        <row r="96">
          <cell r="I96">
            <v>0</v>
          </cell>
          <cell r="J96">
            <v>0</v>
          </cell>
          <cell r="K96">
            <v>0</v>
          </cell>
          <cell r="M96">
            <v>3000000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</row>
        <row r="97">
          <cell r="I97">
            <v>0</v>
          </cell>
          <cell r="J97">
            <v>0</v>
          </cell>
          <cell r="K97">
            <v>0</v>
          </cell>
          <cell r="M97">
            <v>0</v>
          </cell>
          <cell r="N97">
            <v>3000000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I98">
            <v>2099000</v>
          </cell>
          <cell r="J98">
            <v>0</v>
          </cell>
          <cell r="K98">
            <v>0</v>
          </cell>
          <cell r="M98">
            <v>150000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I99">
            <v>0</v>
          </cell>
          <cell r="J99">
            <v>2099000</v>
          </cell>
          <cell r="K99">
            <v>0</v>
          </cell>
          <cell r="M99">
            <v>0</v>
          </cell>
          <cell r="N99">
            <v>150000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</row>
        <row r="105"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0</v>
          </cell>
          <cell r="V105">
            <v>0</v>
          </cell>
          <cell r="W105">
            <v>0</v>
          </cell>
        </row>
        <row r="106">
          <cell r="I106">
            <v>0</v>
          </cell>
          <cell r="J106">
            <v>0</v>
          </cell>
          <cell r="K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0</v>
          </cell>
          <cell r="V106">
            <v>0</v>
          </cell>
          <cell r="W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</row>
        <row r="109">
          <cell r="Y109">
            <v>7181971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38B6C-D8A4-4247-B2C4-77BC70DA484F}">
  <dimension ref="A1:Y203"/>
  <sheetViews>
    <sheetView topLeftCell="A196" zoomScale="175" zoomScaleNormal="175" workbookViewId="0">
      <selection activeCell="AB208" sqref="AB208"/>
    </sheetView>
  </sheetViews>
  <sheetFormatPr baseColWidth="10" defaultRowHeight="15" x14ac:dyDescent="0.25"/>
  <cols>
    <col min="7" max="7" width="13.7109375" customWidth="1"/>
    <col min="8" max="8" width="14.85546875" customWidth="1"/>
  </cols>
  <sheetData>
    <row r="1" spans="1:25" ht="2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3.2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x14ac:dyDescent="0.25">
      <c r="A4" s="3" t="s">
        <v>2</v>
      </c>
      <c r="B4" s="4">
        <v>2023</v>
      </c>
      <c r="C4" s="4"/>
      <c r="D4" s="4"/>
      <c r="E4" s="4"/>
      <c r="F4" s="4"/>
      <c r="G4" s="5"/>
      <c r="H4" s="5"/>
    </row>
    <row r="5" spans="1:25" x14ac:dyDescent="0.25">
      <c r="A5" s="6"/>
      <c r="B5" s="7" t="s">
        <v>3</v>
      </c>
      <c r="C5" s="8" t="s">
        <v>4</v>
      </c>
      <c r="D5" s="8"/>
      <c r="E5" s="8"/>
      <c r="F5" s="8"/>
      <c r="G5" s="8"/>
      <c r="H5" s="8"/>
      <c r="I5" s="8"/>
    </row>
    <row r="6" spans="1:25" x14ac:dyDescent="0.25">
      <c r="A6" s="9" t="s">
        <v>5</v>
      </c>
      <c r="B6" s="9"/>
      <c r="C6" s="10" t="s">
        <v>6</v>
      </c>
      <c r="D6" s="11" t="s">
        <v>7</v>
      </c>
      <c r="E6" s="11"/>
      <c r="F6" s="11"/>
      <c r="G6" s="11"/>
      <c r="H6" s="11"/>
      <c r="I6" s="11"/>
      <c r="J6" s="11"/>
    </row>
    <row r="7" spans="1:25" x14ac:dyDescent="0.25">
      <c r="A7" s="9" t="s">
        <v>8</v>
      </c>
      <c r="B7" s="9"/>
      <c r="C7" s="10" t="s">
        <v>9</v>
      </c>
      <c r="D7" s="11" t="s">
        <v>7</v>
      </c>
      <c r="E7" s="11"/>
      <c r="F7" s="11"/>
      <c r="G7" s="11"/>
      <c r="H7" s="11"/>
      <c r="I7" s="11"/>
      <c r="J7" s="11"/>
    </row>
    <row r="8" spans="1:25" x14ac:dyDescent="0.25">
      <c r="A8" s="9" t="s">
        <v>10</v>
      </c>
      <c r="B8" s="9"/>
      <c r="C8" s="10" t="s">
        <v>11</v>
      </c>
      <c r="D8" s="11" t="s">
        <v>12</v>
      </c>
      <c r="E8" s="11"/>
      <c r="F8" s="11"/>
      <c r="G8" s="11"/>
      <c r="H8" s="11"/>
      <c r="I8" s="11"/>
      <c r="J8" s="11"/>
      <c r="V8" s="12"/>
    </row>
    <row r="9" spans="1:25" x14ac:dyDescent="0.25">
      <c r="A9" s="13" t="s">
        <v>13</v>
      </c>
      <c r="B9" s="14"/>
      <c r="C9" s="14"/>
      <c r="D9" s="14"/>
      <c r="E9" s="14"/>
      <c r="K9" s="12"/>
    </row>
    <row r="10" spans="1:25" x14ac:dyDescent="0.25">
      <c r="A10" s="15" t="s">
        <v>14</v>
      </c>
      <c r="B10" s="14"/>
      <c r="C10" s="14"/>
      <c r="D10" s="14"/>
      <c r="E10" s="14"/>
      <c r="K10" s="12"/>
    </row>
    <row r="11" spans="1:25" x14ac:dyDescent="0.25">
      <c r="A11" s="15" t="s">
        <v>15</v>
      </c>
      <c r="B11" s="14"/>
      <c r="C11" s="14"/>
      <c r="D11" s="14"/>
      <c r="E11" s="14"/>
      <c r="K11" s="12"/>
    </row>
    <row r="12" spans="1:25" x14ac:dyDescent="0.25">
      <c r="A12" s="14"/>
      <c r="B12" s="14"/>
      <c r="C12" s="14"/>
      <c r="D12" s="14"/>
      <c r="E12" s="14"/>
      <c r="I12" s="16"/>
      <c r="K12" s="12"/>
    </row>
    <row r="13" spans="1:25" ht="60" x14ac:dyDescent="0.25">
      <c r="A13" s="17" t="s">
        <v>16</v>
      </c>
      <c r="B13" s="17" t="s">
        <v>17</v>
      </c>
      <c r="C13" s="17" t="s">
        <v>18</v>
      </c>
      <c r="D13" s="17" t="s">
        <v>19</v>
      </c>
      <c r="E13" s="18" t="s">
        <v>20</v>
      </c>
      <c r="F13" s="17" t="s">
        <v>21</v>
      </c>
      <c r="G13" s="17" t="s">
        <v>22</v>
      </c>
      <c r="H13" s="17" t="s">
        <v>23</v>
      </c>
      <c r="I13" s="19" t="s">
        <v>24</v>
      </c>
      <c r="J13" s="19" t="s">
        <v>25</v>
      </c>
      <c r="K13" s="19" t="s">
        <v>26</v>
      </c>
      <c r="L13" s="20" t="s">
        <v>27</v>
      </c>
      <c r="M13" s="19" t="s">
        <v>28</v>
      </c>
      <c r="N13" s="19" t="s">
        <v>29</v>
      </c>
      <c r="O13" s="19" t="s">
        <v>30</v>
      </c>
      <c r="P13" s="20" t="s">
        <v>31</v>
      </c>
      <c r="Q13" s="19" t="s">
        <v>32</v>
      </c>
      <c r="R13" s="19" t="s">
        <v>33</v>
      </c>
      <c r="S13" s="19" t="s">
        <v>34</v>
      </c>
      <c r="T13" s="20" t="s">
        <v>35</v>
      </c>
      <c r="U13" s="19" t="s">
        <v>36</v>
      </c>
      <c r="V13" s="19" t="s">
        <v>37</v>
      </c>
      <c r="W13" s="19" t="s">
        <v>38</v>
      </c>
      <c r="X13" s="20" t="s">
        <v>39</v>
      </c>
      <c r="Y13" s="21" t="s">
        <v>40</v>
      </c>
    </row>
    <row r="14" spans="1:25" ht="30" x14ac:dyDescent="0.25">
      <c r="A14" s="22" t="s">
        <v>41</v>
      </c>
      <c r="B14" s="23">
        <v>2.1</v>
      </c>
      <c r="C14" s="23">
        <v>100</v>
      </c>
      <c r="D14" s="24" t="s">
        <v>42</v>
      </c>
      <c r="E14" s="24"/>
      <c r="F14" s="24" t="s">
        <v>41</v>
      </c>
      <c r="G14" s="25" t="s">
        <v>43</v>
      </c>
      <c r="H14" s="25" t="s">
        <v>44</v>
      </c>
      <c r="I14" s="26">
        <f>+I16+I18+I20+I22</f>
        <v>149786373.41</v>
      </c>
      <c r="J14" s="26">
        <f t="shared" ref="J14:K14" si="0">+J16+J18+J20+J22</f>
        <v>0</v>
      </c>
      <c r="K14" s="26">
        <f t="shared" si="0"/>
        <v>0</v>
      </c>
      <c r="L14" s="26">
        <f>+L16+L18+L20+L22</f>
        <v>149786373.41</v>
      </c>
      <c r="M14" s="26">
        <f t="shared" ref="M14:X14" si="1">+M16+M18+M20+M22</f>
        <v>0</v>
      </c>
      <c r="N14" s="26">
        <f t="shared" si="1"/>
        <v>0</v>
      </c>
      <c r="O14" s="26">
        <f t="shared" si="1"/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si="1"/>
        <v>0</v>
      </c>
      <c r="T14" s="26">
        <f t="shared" si="1"/>
        <v>0</v>
      </c>
      <c r="U14" s="26">
        <f t="shared" si="1"/>
        <v>0</v>
      </c>
      <c r="V14" s="26">
        <f t="shared" si="1"/>
        <v>0</v>
      </c>
      <c r="W14" s="26">
        <f t="shared" si="1"/>
        <v>0</v>
      </c>
      <c r="X14" s="26">
        <f t="shared" si="1"/>
        <v>0</v>
      </c>
      <c r="Y14" s="26">
        <f>+Y16+Y18+Y20+Y22</f>
        <v>149786373.41</v>
      </c>
    </row>
    <row r="15" spans="1:25" ht="30" x14ac:dyDescent="0.25">
      <c r="A15" s="22"/>
      <c r="B15" s="23"/>
      <c r="C15" s="23"/>
      <c r="D15" s="24"/>
      <c r="E15" s="24"/>
      <c r="F15" s="24"/>
      <c r="G15" s="25" t="s">
        <v>45</v>
      </c>
      <c r="H15" s="25" t="s">
        <v>46</v>
      </c>
      <c r="I15" s="26">
        <f>+I17+I19+I21+I23</f>
        <v>10224929.809999999</v>
      </c>
      <c r="J15" s="26">
        <f t="shared" ref="J15:X15" si="2">+J17+J21+J23</f>
        <v>10224929.809999999</v>
      </c>
      <c r="K15" s="26">
        <f t="shared" si="2"/>
        <v>10224929.809999999</v>
      </c>
      <c r="L15" s="26">
        <f t="shared" si="2"/>
        <v>30674789.43</v>
      </c>
      <c r="M15" s="26">
        <f t="shared" si="2"/>
        <v>10224929.809999999</v>
      </c>
      <c r="N15" s="26">
        <f t="shared" si="2"/>
        <v>10224929.809999999</v>
      </c>
      <c r="O15" s="26">
        <f t="shared" si="2"/>
        <v>10224929.809999999</v>
      </c>
      <c r="P15" s="26">
        <f t="shared" si="2"/>
        <v>30674789.43</v>
      </c>
      <c r="Q15" s="26">
        <f t="shared" si="2"/>
        <v>10224929.809999999</v>
      </c>
      <c r="R15" s="26">
        <f t="shared" si="2"/>
        <v>10224929.809999999</v>
      </c>
      <c r="S15" s="26">
        <f t="shared" si="2"/>
        <v>10224929.809999999</v>
      </c>
      <c r="T15" s="26">
        <f t="shared" si="2"/>
        <v>30674789.43</v>
      </c>
      <c r="U15" s="26">
        <f t="shared" si="2"/>
        <v>10224929.809999999</v>
      </c>
      <c r="V15" s="26">
        <f t="shared" si="2"/>
        <v>19126966.5</v>
      </c>
      <c r="W15" s="26">
        <f t="shared" si="2"/>
        <v>10224929.809999999</v>
      </c>
      <c r="X15" s="26">
        <f t="shared" si="2"/>
        <v>39576826.119999997</v>
      </c>
      <c r="Y15" s="26">
        <f>+Y17+Y19+Y21+Y23</f>
        <v>149786373.41</v>
      </c>
    </row>
    <row r="16" spans="1:25" ht="30" x14ac:dyDescent="0.25">
      <c r="A16" s="27" t="s">
        <v>41</v>
      </c>
      <c r="B16" s="28" t="s">
        <v>47</v>
      </c>
      <c r="C16" s="28">
        <v>100</v>
      </c>
      <c r="D16" s="29" t="s">
        <v>42</v>
      </c>
      <c r="E16" s="29"/>
      <c r="F16" s="29" t="s">
        <v>41</v>
      </c>
      <c r="G16" s="30" t="s">
        <v>43</v>
      </c>
      <c r="H16" s="30" t="s">
        <v>44</v>
      </c>
      <c r="I16" s="31">
        <f>SUM('[1]Programación FONDO 100'!I16)</f>
        <v>114619296.97</v>
      </c>
      <c r="J16" s="31">
        <f>SUM('[1]Programación FONDO 100'!J16)</f>
        <v>0</v>
      </c>
      <c r="K16" s="31">
        <f>SUM('[1]Programación FONDO 100'!K16)</f>
        <v>0</v>
      </c>
      <c r="L16" s="26">
        <f>SUM(I16:K16)</f>
        <v>114619296.97</v>
      </c>
      <c r="M16" s="31">
        <f>SUM('[1]Programación FONDO 100'!M16)</f>
        <v>0</v>
      </c>
      <c r="N16" s="31">
        <f>SUM('[1]Programación FONDO 100'!N16)</f>
        <v>0</v>
      </c>
      <c r="O16" s="31">
        <f>SUM('[1]Programación FONDO 100'!O16)</f>
        <v>0</v>
      </c>
      <c r="P16" s="32">
        <f t="shared" ref="P16:P191" si="3">SUM(M16:O16)</f>
        <v>0</v>
      </c>
      <c r="Q16" s="31">
        <f>SUM('[1]Programación FONDO 100'!Q16)</f>
        <v>0</v>
      </c>
      <c r="R16" s="31">
        <f>SUM('[1]Programación FONDO 100'!R16)</f>
        <v>0</v>
      </c>
      <c r="S16" s="31">
        <f>SUM('[1]Programación FONDO 100'!S16)</f>
        <v>0</v>
      </c>
      <c r="T16" s="32">
        <f t="shared" ref="T16:T191" si="4">SUM(Q16:S16)</f>
        <v>0</v>
      </c>
      <c r="U16" s="31">
        <f>SUM('[1]Programación FONDO 100'!U16)</f>
        <v>0</v>
      </c>
      <c r="V16" s="31">
        <f>SUM('[1]Programación FONDO 100'!V16)</f>
        <v>0</v>
      </c>
      <c r="W16" s="31">
        <f>SUM('[1]Programación FONDO 100'!W16)</f>
        <v>0</v>
      </c>
      <c r="X16" s="32">
        <f t="shared" ref="X16:X191" si="5">SUM(U16:W16)</f>
        <v>0</v>
      </c>
      <c r="Y16" s="33">
        <f>SUM(L16+P16+T16+X16)</f>
        <v>114619296.97</v>
      </c>
    </row>
    <row r="17" spans="1:25" ht="30" x14ac:dyDescent="0.25">
      <c r="A17" s="27"/>
      <c r="B17" s="28"/>
      <c r="C17" s="28"/>
      <c r="D17" s="29"/>
      <c r="E17" s="29"/>
      <c r="F17" s="29"/>
      <c r="G17" s="30" t="s">
        <v>45</v>
      </c>
      <c r="H17" s="30" t="s">
        <v>46</v>
      </c>
      <c r="I17" s="31">
        <f>SUM('[1]Programación FONDO 100'!I17)</f>
        <v>8809771.6899999995</v>
      </c>
      <c r="J17" s="31">
        <f>SUM('[1]Programación FONDO 100'!J17)</f>
        <v>8809771.6899999995</v>
      </c>
      <c r="K17" s="31">
        <f>SUM('[1]Programación FONDO 100'!K17)</f>
        <v>8809771.6899999995</v>
      </c>
      <c r="L17" s="26">
        <f t="shared" ref="L17:L191" si="6">SUM(I17:K17)</f>
        <v>26429315.07</v>
      </c>
      <c r="M17" s="31">
        <f>SUM('[1]Programación FONDO 100'!M17)</f>
        <v>8809771.6899999995</v>
      </c>
      <c r="N17" s="31">
        <f>SUM('[1]Programación FONDO 100'!N17)</f>
        <v>8809771.6899999995</v>
      </c>
      <c r="O17" s="31">
        <f>SUM('[1]Programación FONDO 100'!O17)</f>
        <v>8809771.6899999995</v>
      </c>
      <c r="P17" s="26">
        <f t="shared" si="3"/>
        <v>26429315.07</v>
      </c>
      <c r="Q17" s="31">
        <f>SUM('[1]Programación FONDO 100'!Q17)</f>
        <v>8809771.6899999995</v>
      </c>
      <c r="R17" s="31">
        <f>SUM('[1]Programación FONDO 100'!R17)</f>
        <v>8809771.6899999995</v>
      </c>
      <c r="S17" s="31">
        <f>SUM('[1]Programación FONDO 100'!S17)</f>
        <v>8809771.6899999995</v>
      </c>
      <c r="T17" s="26">
        <f t="shared" si="4"/>
        <v>26429315.07</v>
      </c>
      <c r="U17" s="31">
        <f>SUM('[1]Programación FONDO 100'!U17)</f>
        <v>8809771.6899999995</v>
      </c>
      <c r="V17" s="31">
        <f>SUM('[1]Programación FONDO 100'!V17)</f>
        <v>17711808.379999999</v>
      </c>
      <c r="W17" s="31">
        <f>SUM('[1]Programación FONDO 100'!W17)</f>
        <v>8809771.6899999995</v>
      </c>
      <c r="X17" s="26">
        <f t="shared" si="5"/>
        <v>35331351.759999998</v>
      </c>
      <c r="Y17" s="33">
        <f t="shared" ref="Y17:Y93" si="7">SUM(L17+P17+T17+X17)</f>
        <v>114619296.97</v>
      </c>
    </row>
    <row r="18" spans="1:25" ht="30" x14ac:dyDescent="0.25">
      <c r="A18" s="27" t="s">
        <v>41</v>
      </c>
      <c r="B18" s="28" t="s">
        <v>47</v>
      </c>
      <c r="C18" s="28">
        <v>100</v>
      </c>
      <c r="D18" s="29" t="s">
        <v>42</v>
      </c>
      <c r="E18" s="29"/>
      <c r="F18" s="29" t="s">
        <v>41</v>
      </c>
      <c r="G18" s="30" t="s">
        <v>43</v>
      </c>
      <c r="H18" s="30" t="s">
        <v>46</v>
      </c>
      <c r="I18" s="31">
        <f>SUM('[1]Programación FONDO 100'!I18)</f>
        <v>18185179</v>
      </c>
      <c r="J18" s="31">
        <f>SUM('[1]Programación FONDO 100'!J18)</f>
        <v>0</v>
      </c>
      <c r="K18" s="31">
        <f>SUM('[1]Programación FONDO 100'!K18)</f>
        <v>0</v>
      </c>
      <c r="L18" s="26">
        <f t="shared" ref="L18:L19" si="8">SUM(I18:K18)</f>
        <v>18185179</v>
      </c>
      <c r="M18" s="31">
        <f>SUM('[1]Programación FONDO 100'!M18)</f>
        <v>0</v>
      </c>
      <c r="N18" s="31">
        <f>SUM('[1]Programación FONDO 100'!N18)</f>
        <v>0</v>
      </c>
      <c r="O18" s="31">
        <f>SUM('[1]Programación FONDO 100'!O18)</f>
        <v>0</v>
      </c>
      <c r="P18" s="32">
        <f t="shared" ref="P18:P19" si="9">SUM(M18:O18)</f>
        <v>0</v>
      </c>
      <c r="Q18" s="31">
        <f>SUM('[1]Programación FONDO 100'!Q18)</f>
        <v>0</v>
      </c>
      <c r="R18" s="31">
        <f>SUM('[1]Programación FONDO 100'!R18)</f>
        <v>0</v>
      </c>
      <c r="S18" s="31">
        <f>SUM('[1]Programación FONDO 100'!S18)</f>
        <v>0</v>
      </c>
      <c r="T18" s="32">
        <f t="shared" ref="T18:T19" si="10">SUM(Q18:S18)</f>
        <v>0</v>
      </c>
      <c r="U18" s="31">
        <f>SUM('[1]Programación FONDO 100'!U18)</f>
        <v>0</v>
      </c>
      <c r="V18" s="31">
        <f>SUM('[1]Programación FONDO 100'!V18)</f>
        <v>0</v>
      </c>
      <c r="W18" s="31">
        <f>SUM('[1]Programación FONDO 100'!W18)</f>
        <v>0</v>
      </c>
      <c r="X18" s="32">
        <f t="shared" ref="X18:X19" si="11">SUM(U18:W18)</f>
        <v>0</v>
      </c>
      <c r="Y18" s="33">
        <f t="shared" si="7"/>
        <v>18185179</v>
      </c>
    </row>
    <row r="19" spans="1:25" ht="30" x14ac:dyDescent="0.25">
      <c r="A19" s="27"/>
      <c r="B19" s="28"/>
      <c r="C19" s="28"/>
      <c r="D19" s="29"/>
      <c r="E19" s="29"/>
      <c r="F19" s="29"/>
      <c r="G19" s="30" t="s">
        <v>45</v>
      </c>
      <c r="H19" s="30" t="s">
        <v>46</v>
      </c>
      <c r="I19" s="31">
        <f>SUM('[1]Programación FONDO 100'!I19)</f>
        <v>0</v>
      </c>
      <c r="J19" s="31">
        <f>SUM('[1]Programación FONDO 100'!J19)</f>
        <v>0</v>
      </c>
      <c r="K19" s="31">
        <f>SUM('[1]Programación FONDO 100'!K19)</f>
        <v>8187070</v>
      </c>
      <c r="L19" s="26">
        <f t="shared" si="8"/>
        <v>8187070</v>
      </c>
      <c r="M19" s="31">
        <f>SUM('[1]Programación FONDO 100'!M19)</f>
        <v>2604283</v>
      </c>
      <c r="N19" s="31">
        <f>SUM('[1]Programación FONDO 100'!N19)</f>
        <v>50000</v>
      </c>
      <c r="O19" s="31">
        <f>SUM('[1]Programación FONDO 100'!O19)</f>
        <v>0</v>
      </c>
      <c r="P19" s="26">
        <f t="shared" si="9"/>
        <v>2654283</v>
      </c>
      <c r="Q19" s="31">
        <f>SUM('[1]Programación FONDO 100'!Q19)</f>
        <v>0</v>
      </c>
      <c r="R19" s="31">
        <f>SUM('[1]Programación FONDO 100'!R19)</f>
        <v>0</v>
      </c>
      <c r="S19" s="31">
        <f>SUM('[1]Programación FONDO 100'!S19)</f>
        <v>0</v>
      </c>
      <c r="T19" s="26">
        <f t="shared" si="10"/>
        <v>0</v>
      </c>
      <c r="U19" s="31">
        <f>SUM('[1]Programación FONDO 100'!U19)</f>
        <v>0</v>
      </c>
      <c r="V19" s="31">
        <f>SUM('[1]Programación FONDO 100'!V19)</f>
        <v>7343826</v>
      </c>
      <c r="W19" s="31">
        <f>SUM('[1]Programación FONDO 100'!W19)</f>
        <v>0</v>
      </c>
      <c r="X19" s="26">
        <f t="shared" si="11"/>
        <v>7343826</v>
      </c>
      <c r="Y19" s="33">
        <f t="shared" si="7"/>
        <v>18185179</v>
      </c>
    </row>
    <row r="20" spans="1:25" ht="30" x14ac:dyDescent="0.25">
      <c r="A20" s="27" t="s">
        <v>41</v>
      </c>
      <c r="B20" s="28" t="s">
        <v>48</v>
      </c>
      <c r="C20" s="28">
        <v>100</v>
      </c>
      <c r="D20" s="29" t="s">
        <v>42</v>
      </c>
      <c r="E20" s="29"/>
      <c r="F20" s="29" t="s">
        <v>41</v>
      </c>
      <c r="G20" s="30" t="s">
        <v>43</v>
      </c>
      <c r="H20" s="30" t="s">
        <v>44</v>
      </c>
      <c r="I20" s="31">
        <f>SUM('[1]Programación FONDO 100'!I20)</f>
        <v>1104000</v>
      </c>
      <c r="J20" s="31">
        <f>SUM('[1]Programación FONDO 100'!J20)</f>
        <v>0</v>
      </c>
      <c r="K20" s="31">
        <f>SUM('[1]Programación FONDO 100'!K20)</f>
        <v>0</v>
      </c>
      <c r="L20" s="26">
        <f t="shared" si="6"/>
        <v>1104000</v>
      </c>
      <c r="M20" s="31">
        <f>SUM('[1]Programación FONDO 100'!M20)</f>
        <v>0</v>
      </c>
      <c r="N20" s="31">
        <f>SUM('[1]Programación FONDO 100'!N20)</f>
        <v>0</v>
      </c>
      <c r="O20" s="31">
        <f>SUM('[1]Programación FONDO 100'!O20)</f>
        <v>0</v>
      </c>
      <c r="P20" s="26">
        <f t="shared" si="3"/>
        <v>0</v>
      </c>
      <c r="Q20" s="31">
        <f>SUM('[1]Programación FONDO 100'!Q20)</f>
        <v>0</v>
      </c>
      <c r="R20" s="31">
        <f>SUM('[1]Programación FONDO 100'!R20)</f>
        <v>0</v>
      </c>
      <c r="S20" s="31">
        <f>SUM('[1]Programación FONDO 100'!S20)</f>
        <v>0</v>
      </c>
      <c r="T20" s="26">
        <f t="shared" si="4"/>
        <v>0</v>
      </c>
      <c r="U20" s="31">
        <f>SUM('[1]Programación FONDO 100'!U20)</f>
        <v>0</v>
      </c>
      <c r="V20" s="31">
        <f>SUM('[1]Programación FONDO 100'!V20)</f>
        <v>0</v>
      </c>
      <c r="W20" s="31">
        <f>SUM('[1]Programación FONDO 100'!W20)</f>
        <v>0</v>
      </c>
      <c r="X20" s="26">
        <f t="shared" si="5"/>
        <v>0</v>
      </c>
      <c r="Y20" s="33">
        <f>SUM(L20+P20+T20+X20)</f>
        <v>1104000</v>
      </c>
    </row>
    <row r="21" spans="1:25" ht="30" x14ac:dyDescent="0.25">
      <c r="A21" s="27"/>
      <c r="B21" s="28"/>
      <c r="C21" s="28"/>
      <c r="D21" s="29"/>
      <c r="E21" s="29"/>
      <c r="F21" s="29"/>
      <c r="G21" s="30" t="s">
        <v>45</v>
      </c>
      <c r="H21" s="30" t="s">
        <v>46</v>
      </c>
      <c r="I21" s="31">
        <f>SUM('[1]Programación FONDO 100'!I21)</f>
        <v>92000</v>
      </c>
      <c r="J21" s="31">
        <f>SUM('[1]Programación FONDO 100'!J21)</f>
        <v>92000</v>
      </c>
      <c r="K21" s="31">
        <f>SUM('[1]Programación FONDO 100'!K21)</f>
        <v>92000</v>
      </c>
      <c r="L21" s="26">
        <f t="shared" si="6"/>
        <v>276000</v>
      </c>
      <c r="M21" s="31">
        <f>SUM('[1]Programación FONDO 100'!M21)</f>
        <v>92000</v>
      </c>
      <c r="N21" s="31">
        <f>SUM('[1]Programación FONDO 100'!N21)</f>
        <v>92000</v>
      </c>
      <c r="O21" s="31">
        <f>SUM('[1]Programación FONDO 100'!O21)</f>
        <v>92000</v>
      </c>
      <c r="P21" s="26">
        <f t="shared" si="3"/>
        <v>276000</v>
      </c>
      <c r="Q21" s="31">
        <f>SUM('[1]Programación FONDO 100'!Q21)</f>
        <v>92000</v>
      </c>
      <c r="R21" s="31">
        <f>SUM('[1]Programación FONDO 100'!R21)</f>
        <v>92000</v>
      </c>
      <c r="S21" s="31">
        <f>SUM('[1]Programación FONDO 100'!S21)</f>
        <v>92000</v>
      </c>
      <c r="T21" s="26">
        <f t="shared" si="4"/>
        <v>276000</v>
      </c>
      <c r="U21" s="31">
        <f>SUM('[1]Programación FONDO 100'!U21)</f>
        <v>92000</v>
      </c>
      <c r="V21" s="31">
        <f>SUM('[1]Programación FONDO 100'!V21)</f>
        <v>92000</v>
      </c>
      <c r="W21" s="31">
        <f>SUM('[1]Programación FONDO 100'!W21)</f>
        <v>92000</v>
      </c>
      <c r="X21" s="26">
        <f t="shared" si="5"/>
        <v>276000</v>
      </c>
      <c r="Y21" s="33">
        <f t="shared" si="7"/>
        <v>1104000</v>
      </c>
    </row>
    <row r="22" spans="1:25" ht="30" x14ac:dyDescent="0.25">
      <c r="A22" s="27" t="s">
        <v>41</v>
      </c>
      <c r="B22" s="28" t="s">
        <v>49</v>
      </c>
      <c r="C22" s="28">
        <v>100</v>
      </c>
      <c r="D22" s="29" t="s">
        <v>42</v>
      </c>
      <c r="E22" s="29"/>
      <c r="F22" s="29" t="s">
        <v>41</v>
      </c>
      <c r="G22" s="30" t="s">
        <v>43</v>
      </c>
      <c r="H22" s="30" t="s">
        <v>44</v>
      </c>
      <c r="I22" s="31">
        <f>SUM('[1]Programación FONDO 100'!I22)</f>
        <v>15877897.439999998</v>
      </c>
      <c r="J22" s="31">
        <f>SUM('[1]Programación FONDO 100'!J22)</f>
        <v>0</v>
      </c>
      <c r="K22" s="31">
        <f>SUM('[1]Programación FONDO 100'!K22)</f>
        <v>0</v>
      </c>
      <c r="L22" s="26">
        <f t="shared" si="6"/>
        <v>15877897.439999998</v>
      </c>
      <c r="M22" s="31">
        <f>SUM('[1]Programación FONDO 100'!M22)</f>
        <v>0</v>
      </c>
      <c r="N22" s="31">
        <f>SUM('[1]Programación FONDO 100'!N22)</f>
        <v>0</v>
      </c>
      <c r="O22" s="31">
        <f>SUM('[1]Programación FONDO 100'!O22)</f>
        <v>0</v>
      </c>
      <c r="P22" s="26">
        <f t="shared" si="3"/>
        <v>0</v>
      </c>
      <c r="Q22" s="31">
        <f>SUM('[1]Programación FONDO 100'!Q22)</f>
        <v>0</v>
      </c>
      <c r="R22" s="31">
        <f>SUM('[1]Programación FONDO 100'!R22)</f>
        <v>0</v>
      </c>
      <c r="S22" s="31">
        <f>SUM('[1]Programación FONDO 100'!S22)</f>
        <v>0</v>
      </c>
      <c r="T22" s="26">
        <f t="shared" si="4"/>
        <v>0</v>
      </c>
      <c r="U22" s="31">
        <f>SUM('[1]Programación FONDO 100'!U22)</f>
        <v>0</v>
      </c>
      <c r="V22" s="31">
        <f>SUM('[1]Programación FONDO 100'!V22)</f>
        <v>0</v>
      </c>
      <c r="W22" s="31">
        <f>SUM('[1]Programación FONDO 100'!W22)</f>
        <v>0</v>
      </c>
      <c r="X22" s="26">
        <f t="shared" si="5"/>
        <v>0</v>
      </c>
      <c r="Y22" s="33">
        <f t="shared" si="7"/>
        <v>15877897.439999998</v>
      </c>
    </row>
    <row r="23" spans="1:25" ht="30" x14ac:dyDescent="0.25">
      <c r="A23" s="27"/>
      <c r="B23" s="28"/>
      <c r="C23" s="28"/>
      <c r="D23" s="29"/>
      <c r="E23" s="29"/>
      <c r="F23" s="29"/>
      <c r="G23" s="30" t="s">
        <v>45</v>
      </c>
      <c r="H23" s="30" t="s">
        <v>46</v>
      </c>
      <c r="I23" s="31">
        <f>SUM('[1]Programación FONDO 100'!I23)</f>
        <v>1323158.1199999999</v>
      </c>
      <c r="J23" s="31">
        <f>SUM('[1]Programación FONDO 100'!J23)</f>
        <v>1323158.1199999999</v>
      </c>
      <c r="K23" s="31">
        <f>SUM('[1]Programación FONDO 100'!K23)</f>
        <v>1323158.1199999999</v>
      </c>
      <c r="L23" s="26">
        <f t="shared" si="6"/>
        <v>3969474.3599999994</v>
      </c>
      <c r="M23" s="31">
        <f>SUM('[1]Programación FONDO 100'!M23)</f>
        <v>1323158.1199999999</v>
      </c>
      <c r="N23" s="31">
        <f>SUM('[1]Programación FONDO 100'!N23)</f>
        <v>1323158.1199999999</v>
      </c>
      <c r="O23" s="31">
        <f>SUM('[1]Programación FONDO 100'!O23)</f>
        <v>1323158.1199999999</v>
      </c>
      <c r="P23" s="26">
        <f t="shared" si="3"/>
        <v>3969474.3599999994</v>
      </c>
      <c r="Q23" s="31">
        <f>SUM('[1]Programación FONDO 100'!Q23)</f>
        <v>1323158.1199999999</v>
      </c>
      <c r="R23" s="31">
        <f>SUM('[1]Programación FONDO 100'!R23)</f>
        <v>1323158.1199999999</v>
      </c>
      <c r="S23" s="31">
        <f>SUM('[1]Programación FONDO 100'!S23)</f>
        <v>1323158.1199999999</v>
      </c>
      <c r="T23" s="26">
        <f t="shared" si="4"/>
        <v>3969474.3599999994</v>
      </c>
      <c r="U23" s="31">
        <f>SUM('[1]Programación FONDO 100'!U23)</f>
        <v>1323158.1199999999</v>
      </c>
      <c r="V23" s="31">
        <f>SUM('[1]Programación FONDO 100'!V23)</f>
        <v>1323158.1199999999</v>
      </c>
      <c r="W23" s="31">
        <f>SUM('[1]Programación FONDO 100'!W23)</f>
        <v>1323158.1199999999</v>
      </c>
      <c r="X23" s="26">
        <f t="shared" si="5"/>
        <v>3969474.3599999994</v>
      </c>
      <c r="Y23" s="33">
        <f t="shared" si="7"/>
        <v>15877897.439999998</v>
      </c>
    </row>
    <row r="24" spans="1:25" ht="30" x14ac:dyDescent="0.25">
      <c r="A24" s="22" t="s">
        <v>41</v>
      </c>
      <c r="B24" s="23">
        <v>2.1</v>
      </c>
      <c r="C24" s="23">
        <v>2083</v>
      </c>
      <c r="D24" s="24">
        <v>112</v>
      </c>
      <c r="E24" s="24"/>
      <c r="F24" s="24" t="s">
        <v>41</v>
      </c>
      <c r="G24" s="25" t="s">
        <v>43</v>
      </c>
      <c r="H24" s="25" t="s">
        <v>44</v>
      </c>
      <c r="I24" s="26">
        <f>+I26+I28+I30+I32</f>
        <v>0</v>
      </c>
      <c r="J24" s="26">
        <f t="shared" ref="J24:K24" si="12">+J26+J28+J30+J32</f>
        <v>0</v>
      </c>
      <c r="K24" s="26">
        <f t="shared" si="12"/>
        <v>0</v>
      </c>
      <c r="L24" s="26">
        <f>+L26+L28+L30+L32</f>
        <v>0</v>
      </c>
      <c r="M24" s="26">
        <f t="shared" ref="M24:X24" si="13">+M26+M28+M30+M32</f>
        <v>0</v>
      </c>
      <c r="N24" s="26">
        <f t="shared" si="13"/>
        <v>0</v>
      </c>
      <c r="O24" s="26">
        <f t="shared" si="13"/>
        <v>0</v>
      </c>
      <c r="P24" s="26">
        <f t="shared" si="13"/>
        <v>0</v>
      </c>
      <c r="Q24" s="31">
        <f>SUM('[1]Programación FONDO 100'!Q24)</f>
        <v>3887500</v>
      </c>
      <c r="R24" s="31">
        <f>SUM('[1]Programación FONDO 100'!R24)</f>
        <v>0</v>
      </c>
      <c r="S24" s="31">
        <f>SUM('[1]Programación FONDO 100'!S24)</f>
        <v>0</v>
      </c>
      <c r="T24" s="26">
        <f t="shared" si="13"/>
        <v>0</v>
      </c>
      <c r="U24" s="26">
        <f t="shared" si="13"/>
        <v>0</v>
      </c>
      <c r="V24" s="26">
        <f t="shared" si="13"/>
        <v>0</v>
      </c>
      <c r="W24" s="26">
        <f t="shared" si="13"/>
        <v>0</v>
      </c>
      <c r="X24" s="26">
        <f t="shared" si="13"/>
        <v>0</v>
      </c>
      <c r="Y24" s="26">
        <f>+Y26+Y28+Y30+Y32</f>
        <v>0</v>
      </c>
    </row>
    <row r="25" spans="1:25" ht="30" x14ac:dyDescent="0.25">
      <c r="A25" s="22"/>
      <c r="B25" s="23"/>
      <c r="C25" s="23"/>
      <c r="D25" s="24"/>
      <c r="E25" s="24"/>
      <c r="F25" s="24"/>
      <c r="G25" s="25" t="s">
        <v>45</v>
      </c>
      <c r="H25" s="25" t="s">
        <v>46</v>
      </c>
      <c r="I25" s="26">
        <f>+I27+I29+I31+I33</f>
        <v>0</v>
      </c>
      <c r="J25" s="26">
        <f t="shared" ref="J25:X25" si="14">+J27+J31+J33</f>
        <v>0</v>
      </c>
      <c r="K25" s="26">
        <f t="shared" si="14"/>
        <v>0</v>
      </c>
      <c r="L25" s="26">
        <f t="shared" si="14"/>
        <v>0</v>
      </c>
      <c r="M25" s="26">
        <f t="shared" si="14"/>
        <v>0</v>
      </c>
      <c r="N25" s="26">
        <f t="shared" si="14"/>
        <v>0</v>
      </c>
      <c r="O25" s="26">
        <f t="shared" si="14"/>
        <v>0</v>
      </c>
      <c r="P25" s="26">
        <f t="shared" si="14"/>
        <v>0</v>
      </c>
      <c r="Q25" s="26">
        <f t="shared" si="14"/>
        <v>0</v>
      </c>
      <c r="R25" s="26">
        <f t="shared" si="14"/>
        <v>0</v>
      </c>
      <c r="S25" s="26">
        <f t="shared" si="14"/>
        <v>0</v>
      </c>
      <c r="T25" s="26">
        <f t="shared" si="14"/>
        <v>0</v>
      </c>
      <c r="U25" s="26">
        <f t="shared" si="14"/>
        <v>0</v>
      </c>
      <c r="V25" s="26">
        <f t="shared" si="14"/>
        <v>0</v>
      </c>
      <c r="W25" s="26">
        <f t="shared" si="14"/>
        <v>0</v>
      </c>
      <c r="X25" s="26">
        <f t="shared" si="14"/>
        <v>0</v>
      </c>
      <c r="Y25" s="26">
        <f>+Y27+Y29+Y31+Y33</f>
        <v>0</v>
      </c>
    </row>
    <row r="26" spans="1:25" ht="30" x14ac:dyDescent="0.25">
      <c r="A26" s="27" t="s">
        <v>41</v>
      </c>
      <c r="B26" s="28" t="s">
        <v>47</v>
      </c>
      <c r="C26" s="28">
        <v>2083</v>
      </c>
      <c r="D26" s="29">
        <v>112</v>
      </c>
      <c r="E26" s="29"/>
      <c r="F26" s="29" t="s">
        <v>41</v>
      </c>
      <c r="G26" s="30" t="s">
        <v>43</v>
      </c>
      <c r="H26" s="30" t="s">
        <v>44</v>
      </c>
      <c r="I26" s="31">
        <f>SUM('[1]Programación  fondo 2083'!I16)</f>
        <v>0</v>
      </c>
      <c r="J26" s="31">
        <f>SUM('[1]Programación  fondo 2083'!J16)</f>
        <v>0</v>
      </c>
      <c r="K26" s="31">
        <f>SUM('[1]Programación  fondo 2083'!K16)</f>
        <v>0</v>
      </c>
      <c r="L26" s="26">
        <f>SUM(I26:K26)</f>
        <v>0</v>
      </c>
      <c r="M26" s="31">
        <f>SUM('[1]Programación  fondo 2083'!M16)</f>
        <v>0</v>
      </c>
      <c r="N26" s="31">
        <f>SUM('[1]Programación  fondo 2083'!N16)</f>
        <v>0</v>
      </c>
      <c r="O26" s="31">
        <f>SUM('[1]Programación  fondo 2083'!O16)</f>
        <v>0</v>
      </c>
      <c r="P26" s="32">
        <f t="shared" ref="P26:P33" si="15">SUM(M26:O26)</f>
        <v>0</v>
      </c>
      <c r="Q26" s="31">
        <f>SUM('[1]Programación  fondo 2083'!Q16)</f>
        <v>0</v>
      </c>
      <c r="R26" s="31">
        <f>SUM('[1]Programación  fondo 2083'!R16)</f>
        <v>0</v>
      </c>
      <c r="S26" s="31">
        <f>SUM('[1]Programación  fondo 2083'!S16)</f>
        <v>0</v>
      </c>
      <c r="T26" s="32">
        <f t="shared" ref="T26:T33" si="16">SUM(Q26:S26)</f>
        <v>0</v>
      </c>
      <c r="U26" s="31">
        <f>SUM('[1]Programación  fondo 2083'!U16)</f>
        <v>0</v>
      </c>
      <c r="V26" s="31">
        <f>SUM('[1]Programación  fondo 2083'!V16)</f>
        <v>0</v>
      </c>
      <c r="W26" s="31">
        <f>SUM('[1]Programación  fondo 2083'!W16)</f>
        <v>0</v>
      </c>
      <c r="X26" s="32">
        <f t="shared" ref="X26:X33" si="17">SUM(U26:W26)</f>
        <v>0</v>
      </c>
      <c r="Y26" s="33">
        <f>SUM(L26+P26+T26+X26)</f>
        <v>0</v>
      </c>
    </row>
    <row r="27" spans="1:25" ht="30" x14ac:dyDescent="0.25">
      <c r="A27" s="27"/>
      <c r="B27" s="28"/>
      <c r="C27" s="28"/>
      <c r="D27" s="29"/>
      <c r="E27" s="29"/>
      <c r="F27" s="29"/>
      <c r="G27" s="30" t="s">
        <v>45</v>
      </c>
      <c r="H27" s="30" t="s">
        <v>46</v>
      </c>
      <c r="I27" s="31">
        <f>SUM('[1]Programación  fondo 2083'!I17)</f>
        <v>0</v>
      </c>
      <c r="J27" s="31">
        <f>SUM('[1]Programación  fondo 2083'!J17)</f>
        <v>0</v>
      </c>
      <c r="K27" s="31">
        <f>SUM('[1]Programación  fondo 2083'!K17)</f>
        <v>0</v>
      </c>
      <c r="L27" s="26">
        <f t="shared" ref="L27:L33" si="18">SUM(I27:K27)</f>
        <v>0</v>
      </c>
      <c r="M27" s="31">
        <f>SUM('[1]Programación  fondo 2083'!M17)</f>
        <v>0</v>
      </c>
      <c r="N27" s="31">
        <f>SUM('[1]Programación  fondo 2083'!N17)</f>
        <v>0</v>
      </c>
      <c r="O27" s="31">
        <f>SUM('[1]Programación  fondo 2083'!O17)</f>
        <v>0</v>
      </c>
      <c r="P27" s="26">
        <f t="shared" si="15"/>
        <v>0</v>
      </c>
      <c r="Q27" s="31">
        <f>SUM('[1]Programación  fondo 2083'!Q17)</f>
        <v>0</v>
      </c>
      <c r="R27" s="31">
        <f>SUM('[1]Programación  fondo 2083'!R17)</f>
        <v>0</v>
      </c>
      <c r="S27" s="31">
        <f>SUM('[1]Programación  fondo 2083'!S17)</f>
        <v>0</v>
      </c>
      <c r="T27" s="26">
        <f t="shared" si="16"/>
        <v>0</v>
      </c>
      <c r="U27" s="31">
        <f>SUM('[1]Programación  fondo 2083'!U17)</f>
        <v>0</v>
      </c>
      <c r="V27" s="31">
        <f>SUM('[1]Programación  fondo 2083'!V17)</f>
        <v>0</v>
      </c>
      <c r="W27" s="31">
        <f>SUM('[1]Programación  fondo 2083'!W17)</f>
        <v>0</v>
      </c>
      <c r="X27" s="26">
        <f t="shared" si="17"/>
        <v>0</v>
      </c>
      <c r="Y27" s="33">
        <f t="shared" ref="Y27:Y33" si="19">SUM(L27+P27+T27+X27)</f>
        <v>0</v>
      </c>
    </row>
    <row r="28" spans="1:25" ht="30" x14ac:dyDescent="0.25">
      <c r="A28" s="27" t="s">
        <v>41</v>
      </c>
      <c r="B28" s="28" t="s">
        <v>47</v>
      </c>
      <c r="C28" s="28">
        <v>2083</v>
      </c>
      <c r="D28" s="29">
        <v>112</v>
      </c>
      <c r="E28" s="29"/>
      <c r="F28" s="29" t="s">
        <v>41</v>
      </c>
      <c r="G28" s="30" t="s">
        <v>43</v>
      </c>
      <c r="H28" s="30" t="s">
        <v>46</v>
      </c>
      <c r="I28" s="31">
        <f>SUM('[1]Programación  fondo 2083'!I18)</f>
        <v>0</v>
      </c>
      <c r="J28" s="31">
        <f>SUM('[1]Programación  fondo 2083'!J18)</f>
        <v>0</v>
      </c>
      <c r="K28" s="31">
        <f>SUM('[1]Programación  fondo 2083'!K18)</f>
        <v>0</v>
      </c>
      <c r="L28" s="26">
        <f t="shared" si="18"/>
        <v>0</v>
      </c>
      <c r="M28" s="31">
        <f>SUM('[1]Programación  fondo 2083'!M18)</f>
        <v>0</v>
      </c>
      <c r="N28" s="31">
        <f>SUM('[1]Programación  fondo 2083'!N18)</f>
        <v>0</v>
      </c>
      <c r="O28" s="31">
        <f>SUM('[1]Programación  fondo 2083'!O18)</f>
        <v>0</v>
      </c>
      <c r="P28" s="32">
        <f t="shared" si="15"/>
        <v>0</v>
      </c>
      <c r="Q28" s="31">
        <f>SUM('[1]Programación  fondo 2083'!Q18)</f>
        <v>0</v>
      </c>
      <c r="R28" s="31">
        <f>SUM('[1]Programación  fondo 2083'!R18)</f>
        <v>0</v>
      </c>
      <c r="S28" s="31">
        <f>SUM('[1]Programación  fondo 2083'!S18)</f>
        <v>0</v>
      </c>
      <c r="T28" s="32">
        <f t="shared" si="16"/>
        <v>0</v>
      </c>
      <c r="U28" s="31">
        <f>SUM('[1]Programación  fondo 2083'!U18)</f>
        <v>0</v>
      </c>
      <c r="V28" s="31">
        <f>SUM('[1]Programación  fondo 2083'!V18)</f>
        <v>0</v>
      </c>
      <c r="W28" s="31">
        <f>SUM('[1]Programación  fondo 2083'!W18)</f>
        <v>0</v>
      </c>
      <c r="X28" s="32">
        <f t="shared" si="17"/>
        <v>0</v>
      </c>
      <c r="Y28" s="33">
        <f t="shared" si="19"/>
        <v>0</v>
      </c>
    </row>
    <row r="29" spans="1:25" ht="30" x14ac:dyDescent="0.25">
      <c r="A29" s="27"/>
      <c r="B29" s="28"/>
      <c r="C29" s="28"/>
      <c r="D29" s="29"/>
      <c r="E29" s="29"/>
      <c r="F29" s="29"/>
      <c r="G29" s="30" t="s">
        <v>45</v>
      </c>
      <c r="H29" s="30" t="s">
        <v>46</v>
      </c>
      <c r="I29" s="31">
        <f>SUM('[1]Programación  fondo 2083'!I19)</f>
        <v>0</v>
      </c>
      <c r="J29" s="31">
        <f>SUM('[1]Programación  fondo 2083'!J19)</f>
        <v>0</v>
      </c>
      <c r="K29" s="31">
        <f>SUM('[1]Programación  fondo 2083'!K19)</f>
        <v>0</v>
      </c>
      <c r="L29" s="26">
        <f t="shared" si="18"/>
        <v>0</v>
      </c>
      <c r="M29" s="31">
        <f>SUM('[1]Programación  fondo 2083'!M19)</f>
        <v>0</v>
      </c>
      <c r="N29" s="31">
        <f>SUM('[1]Programación  fondo 2083'!N19)</f>
        <v>0</v>
      </c>
      <c r="O29" s="31">
        <f>SUM('[1]Programación  fondo 2083'!O19)</f>
        <v>0</v>
      </c>
      <c r="P29" s="26">
        <f t="shared" si="15"/>
        <v>0</v>
      </c>
      <c r="Q29" s="31">
        <f>SUM('[1]Programación  fondo 2083'!Q19)</f>
        <v>0</v>
      </c>
      <c r="R29" s="31">
        <f>SUM('[1]Programación  fondo 2083'!R19)</f>
        <v>0</v>
      </c>
      <c r="S29" s="31">
        <f>SUM('[1]Programación  fondo 2083'!S19)</f>
        <v>0</v>
      </c>
      <c r="T29" s="26">
        <f t="shared" si="16"/>
        <v>0</v>
      </c>
      <c r="U29" s="31">
        <f>SUM('[1]Programación  fondo 2083'!U19)</f>
        <v>0</v>
      </c>
      <c r="V29" s="31">
        <f>SUM('[1]Programación  fondo 2083'!V19)</f>
        <v>0</v>
      </c>
      <c r="W29" s="31">
        <f>SUM('[1]Programación  fondo 2083'!W19)</f>
        <v>0</v>
      </c>
      <c r="X29" s="26">
        <f t="shared" si="17"/>
        <v>0</v>
      </c>
      <c r="Y29" s="33">
        <f t="shared" si="19"/>
        <v>0</v>
      </c>
    </row>
    <row r="30" spans="1:25" ht="30" x14ac:dyDescent="0.25">
      <c r="A30" s="27" t="s">
        <v>41</v>
      </c>
      <c r="B30" s="28" t="s">
        <v>48</v>
      </c>
      <c r="C30" s="28">
        <v>2083</v>
      </c>
      <c r="D30" s="29">
        <v>112</v>
      </c>
      <c r="E30" s="29"/>
      <c r="F30" s="29" t="s">
        <v>41</v>
      </c>
      <c r="G30" s="30" t="s">
        <v>43</v>
      </c>
      <c r="H30" s="30" t="s">
        <v>44</v>
      </c>
      <c r="I30" s="31">
        <f>SUM('[1]Programación  fondo 2083'!I20)</f>
        <v>0</v>
      </c>
      <c r="J30" s="31">
        <f>SUM('[1]Programación  fondo 2083'!J20)</f>
        <v>0</v>
      </c>
      <c r="K30" s="31">
        <f>SUM('[1]Programación  fondo 2083'!K20)</f>
        <v>0</v>
      </c>
      <c r="L30" s="26">
        <f t="shared" si="18"/>
        <v>0</v>
      </c>
      <c r="M30" s="31">
        <f>SUM('[1]Programación  fondo 2083'!M20)</f>
        <v>0</v>
      </c>
      <c r="N30" s="31">
        <f>SUM('[1]Programación  fondo 2083'!N20)</f>
        <v>0</v>
      </c>
      <c r="O30" s="31">
        <f>SUM('[1]Programación  fondo 2083'!O20)</f>
        <v>0</v>
      </c>
      <c r="P30" s="26">
        <f t="shared" si="15"/>
        <v>0</v>
      </c>
      <c r="Q30" s="31">
        <f>SUM('[1]Programación  fondo 2083'!Q20)</f>
        <v>0</v>
      </c>
      <c r="R30" s="31">
        <f>SUM('[1]Programación  fondo 2083'!R20)</f>
        <v>0</v>
      </c>
      <c r="S30" s="31">
        <f>SUM('[1]Programación  fondo 2083'!S20)</f>
        <v>0</v>
      </c>
      <c r="T30" s="26">
        <f t="shared" si="16"/>
        <v>0</v>
      </c>
      <c r="U30" s="31">
        <f>SUM('[1]Programación  fondo 2083'!U20)</f>
        <v>0</v>
      </c>
      <c r="V30" s="31">
        <f>SUM('[1]Programación  fondo 2083'!V20)</f>
        <v>0</v>
      </c>
      <c r="W30" s="31">
        <f>SUM('[1]Programación  fondo 2083'!W20)</f>
        <v>0</v>
      </c>
      <c r="X30" s="26">
        <f t="shared" si="17"/>
        <v>0</v>
      </c>
      <c r="Y30" s="33">
        <f>SUM(L30+P30+T30+X30)</f>
        <v>0</v>
      </c>
    </row>
    <row r="31" spans="1:25" ht="30" x14ac:dyDescent="0.25">
      <c r="A31" s="27"/>
      <c r="B31" s="28"/>
      <c r="C31" s="28"/>
      <c r="D31" s="29"/>
      <c r="E31" s="29"/>
      <c r="F31" s="29"/>
      <c r="G31" s="30" t="s">
        <v>45</v>
      </c>
      <c r="H31" s="30" t="s">
        <v>46</v>
      </c>
      <c r="I31" s="31">
        <f>SUM('[1]Programación  fondo 2083'!I21)</f>
        <v>0</v>
      </c>
      <c r="J31" s="31">
        <f>SUM('[1]Programación  fondo 2083'!J21)</f>
        <v>0</v>
      </c>
      <c r="K31" s="31">
        <f>SUM('[1]Programación  fondo 2083'!K21)</f>
        <v>0</v>
      </c>
      <c r="L31" s="26">
        <f t="shared" si="18"/>
        <v>0</v>
      </c>
      <c r="M31" s="31">
        <f>SUM('[1]Programación  fondo 2083'!M21)</f>
        <v>0</v>
      </c>
      <c r="N31" s="31">
        <f>SUM('[1]Programación  fondo 2083'!N21)</f>
        <v>0</v>
      </c>
      <c r="O31" s="31">
        <f>SUM('[1]Programación  fondo 2083'!O21)</f>
        <v>0</v>
      </c>
      <c r="P31" s="26">
        <f t="shared" si="15"/>
        <v>0</v>
      </c>
      <c r="Q31" s="31">
        <f>SUM('[1]Programación  fondo 2083'!Q21)</f>
        <v>0</v>
      </c>
      <c r="R31" s="31">
        <f>SUM('[1]Programación  fondo 2083'!R21)</f>
        <v>0</v>
      </c>
      <c r="S31" s="31">
        <f>SUM('[1]Programación  fondo 2083'!S21)</f>
        <v>0</v>
      </c>
      <c r="T31" s="26">
        <f t="shared" si="16"/>
        <v>0</v>
      </c>
      <c r="U31" s="31">
        <f>SUM('[1]Programación  fondo 2083'!U21)</f>
        <v>0</v>
      </c>
      <c r="V31" s="31">
        <f>SUM('[1]Programación  fondo 2083'!V21)</f>
        <v>0</v>
      </c>
      <c r="W31" s="31">
        <f>SUM('[1]Programación  fondo 2083'!W21)</f>
        <v>0</v>
      </c>
      <c r="X31" s="26">
        <f t="shared" si="17"/>
        <v>0</v>
      </c>
      <c r="Y31" s="33">
        <f t="shared" si="19"/>
        <v>0</v>
      </c>
    </row>
    <row r="32" spans="1:25" ht="30" x14ac:dyDescent="0.25">
      <c r="A32" s="27" t="s">
        <v>41</v>
      </c>
      <c r="B32" s="28" t="s">
        <v>49</v>
      </c>
      <c r="C32" s="28">
        <v>2083</v>
      </c>
      <c r="D32" s="29">
        <v>112</v>
      </c>
      <c r="E32" s="29"/>
      <c r="F32" s="29" t="s">
        <v>41</v>
      </c>
      <c r="G32" s="30" t="s">
        <v>43</v>
      </c>
      <c r="H32" s="30" t="s">
        <v>44</v>
      </c>
      <c r="I32" s="31">
        <f>SUM('[1]Programación  fondo 2083'!I22)</f>
        <v>0</v>
      </c>
      <c r="J32" s="31">
        <f>SUM('[1]Programación  fondo 2083'!J22)</f>
        <v>0</v>
      </c>
      <c r="K32" s="31">
        <f>SUM('[1]Programación  fondo 2083'!K22)</f>
        <v>0</v>
      </c>
      <c r="L32" s="26">
        <f t="shared" si="18"/>
        <v>0</v>
      </c>
      <c r="M32" s="31">
        <f>SUM('[1]Programación  fondo 2083'!M22)</f>
        <v>0</v>
      </c>
      <c r="N32" s="31">
        <f>SUM('[1]Programación  fondo 2083'!N22)</f>
        <v>0</v>
      </c>
      <c r="O32" s="31">
        <f>SUM('[1]Programación  fondo 2083'!O22)</f>
        <v>0</v>
      </c>
      <c r="P32" s="26">
        <f t="shared" si="15"/>
        <v>0</v>
      </c>
      <c r="Q32" s="31">
        <f>SUM('[1]Programación  fondo 2083'!Q22)</f>
        <v>0</v>
      </c>
      <c r="R32" s="31">
        <f>SUM('[1]Programación  fondo 2083'!R22)</f>
        <v>0</v>
      </c>
      <c r="S32" s="31">
        <f>SUM('[1]Programación  fondo 2083'!S22)</f>
        <v>0</v>
      </c>
      <c r="T32" s="26">
        <f t="shared" si="16"/>
        <v>0</v>
      </c>
      <c r="U32" s="31">
        <f>SUM('[1]Programación  fondo 2083'!U22)</f>
        <v>0</v>
      </c>
      <c r="V32" s="31">
        <f>SUM('[1]Programación  fondo 2083'!V22)</f>
        <v>0</v>
      </c>
      <c r="W32" s="31">
        <f>SUM('[1]Programación  fondo 2083'!W22)</f>
        <v>0</v>
      </c>
      <c r="X32" s="26">
        <f t="shared" si="17"/>
        <v>0</v>
      </c>
      <c r="Y32" s="33">
        <f t="shared" si="19"/>
        <v>0</v>
      </c>
    </row>
    <row r="33" spans="1:25" ht="30" x14ac:dyDescent="0.25">
      <c r="A33" s="27"/>
      <c r="B33" s="28"/>
      <c r="C33" s="28"/>
      <c r="D33" s="29"/>
      <c r="E33" s="29"/>
      <c r="F33" s="29"/>
      <c r="G33" s="30" t="s">
        <v>45</v>
      </c>
      <c r="H33" s="30" t="s">
        <v>46</v>
      </c>
      <c r="I33" s="31">
        <f>SUM('[1]Programación  fondo 2083'!I23)</f>
        <v>0</v>
      </c>
      <c r="J33" s="31">
        <f>SUM('[1]Programación  fondo 2083'!J23)</f>
        <v>0</v>
      </c>
      <c r="K33" s="31">
        <f>SUM('[1]Programación  fondo 2083'!K23)</f>
        <v>0</v>
      </c>
      <c r="L33" s="26">
        <f t="shared" si="18"/>
        <v>0</v>
      </c>
      <c r="M33" s="31">
        <f>SUM('[1]Programación  fondo 2083'!M23)</f>
        <v>0</v>
      </c>
      <c r="N33" s="31">
        <f>SUM('[1]Programación  fondo 2083'!N23)</f>
        <v>0</v>
      </c>
      <c r="O33" s="31">
        <f>SUM('[1]Programación  fondo 2083'!O23)</f>
        <v>0</v>
      </c>
      <c r="P33" s="26">
        <f t="shared" si="15"/>
        <v>0</v>
      </c>
      <c r="Q33" s="31">
        <f>SUM('[1]Programación  fondo 2083'!Q23)</f>
        <v>0</v>
      </c>
      <c r="R33" s="31">
        <f>SUM('[1]Programación  fondo 2083'!R23)</f>
        <v>0</v>
      </c>
      <c r="S33" s="31">
        <f>SUM('[1]Programación  fondo 2083'!S23)</f>
        <v>0</v>
      </c>
      <c r="T33" s="26">
        <f t="shared" si="16"/>
        <v>0</v>
      </c>
      <c r="U33" s="31">
        <f>SUM('[1]Programación  fondo 2083'!U23)</f>
        <v>0</v>
      </c>
      <c r="V33" s="31">
        <f>SUM('[1]Programación  fondo 2083'!V23)</f>
        <v>0</v>
      </c>
      <c r="W33" s="31">
        <f>SUM('[1]Programación  fondo 2083'!W23)</f>
        <v>0</v>
      </c>
      <c r="X33" s="26">
        <f t="shared" si="17"/>
        <v>0</v>
      </c>
      <c r="Y33" s="33">
        <f t="shared" si="19"/>
        <v>0</v>
      </c>
    </row>
    <row r="34" spans="1:25" ht="30" x14ac:dyDescent="0.25">
      <c r="A34" s="22" t="s">
        <v>41</v>
      </c>
      <c r="B34" s="23">
        <v>2.2000000000000002</v>
      </c>
      <c r="C34" s="23">
        <v>100</v>
      </c>
      <c r="D34" s="24" t="s">
        <v>42</v>
      </c>
      <c r="E34" s="24"/>
      <c r="F34" s="24" t="s">
        <v>41</v>
      </c>
      <c r="G34" s="25" t="s">
        <v>43</v>
      </c>
      <c r="H34" s="25" t="s">
        <v>44</v>
      </c>
      <c r="I34" s="26">
        <f>+I36+I38+I40+I42+I44+I46+I48+I50+I52</f>
        <v>8500452</v>
      </c>
      <c r="J34" s="26">
        <f t="shared" ref="J34:Y35" si="20">+J36+J38+J40+J42+J44+J46+J48+J50+J52</f>
        <v>0</v>
      </c>
      <c r="K34" s="26">
        <f t="shared" si="20"/>
        <v>0</v>
      </c>
      <c r="L34" s="26">
        <f t="shared" si="20"/>
        <v>8500452</v>
      </c>
      <c r="M34" s="26">
        <f t="shared" si="20"/>
        <v>4462500</v>
      </c>
      <c r="N34" s="26">
        <f t="shared" si="20"/>
        <v>0</v>
      </c>
      <c r="O34" s="26">
        <f t="shared" si="20"/>
        <v>0</v>
      </c>
      <c r="P34" s="26">
        <f t="shared" si="20"/>
        <v>4462500</v>
      </c>
      <c r="Q34" s="26">
        <f t="shared" si="20"/>
        <v>3887500</v>
      </c>
      <c r="R34" s="26">
        <f t="shared" si="20"/>
        <v>0</v>
      </c>
      <c r="S34" s="26">
        <f t="shared" si="20"/>
        <v>0</v>
      </c>
      <c r="T34" s="26">
        <f t="shared" si="20"/>
        <v>3887500</v>
      </c>
      <c r="U34" s="26">
        <f t="shared" si="20"/>
        <v>2857500</v>
      </c>
      <c r="V34" s="26">
        <f t="shared" si="20"/>
        <v>0</v>
      </c>
      <c r="W34" s="26">
        <f t="shared" si="20"/>
        <v>0</v>
      </c>
      <c r="X34" s="26">
        <f t="shared" si="20"/>
        <v>2857500</v>
      </c>
      <c r="Y34" s="26">
        <f t="shared" si="20"/>
        <v>19707952</v>
      </c>
    </row>
    <row r="35" spans="1:25" ht="30" x14ac:dyDescent="0.25">
      <c r="A35" s="22"/>
      <c r="B35" s="23"/>
      <c r="C35" s="23"/>
      <c r="D35" s="24"/>
      <c r="E35" s="24"/>
      <c r="F35" s="24"/>
      <c r="G35" s="25" t="s">
        <v>45</v>
      </c>
      <c r="H35" s="25" t="s">
        <v>46</v>
      </c>
      <c r="I35" s="26">
        <f>+I37+I39+I41+I43+I45+I47+I49+I51+I53</f>
        <v>1496912.6666666667</v>
      </c>
      <c r="J35" s="26">
        <f t="shared" si="20"/>
        <v>2485912.666666667</v>
      </c>
      <c r="K35" s="26">
        <f t="shared" si="20"/>
        <v>1304912.6666666667</v>
      </c>
      <c r="L35" s="26">
        <f t="shared" si="20"/>
        <v>5287738</v>
      </c>
      <c r="M35" s="26">
        <f t="shared" si="20"/>
        <v>2428912.666666667</v>
      </c>
      <c r="N35" s="26">
        <f t="shared" si="20"/>
        <v>1583912.6666666667</v>
      </c>
      <c r="O35" s="26">
        <f t="shared" si="20"/>
        <v>1378912.6666666667</v>
      </c>
      <c r="P35" s="26">
        <f t="shared" si="20"/>
        <v>5391738</v>
      </c>
      <c r="Q35" s="26">
        <f t="shared" si="20"/>
        <v>1678912.6666666667</v>
      </c>
      <c r="R35" s="26">
        <f t="shared" si="20"/>
        <v>1633912.6666666667</v>
      </c>
      <c r="S35" s="26">
        <f t="shared" si="20"/>
        <v>1428912.6666666667</v>
      </c>
      <c r="T35" s="26">
        <f t="shared" si="20"/>
        <v>4741738</v>
      </c>
      <c r="U35" s="26">
        <f t="shared" si="20"/>
        <v>1428912.6666666667</v>
      </c>
      <c r="V35" s="26">
        <f t="shared" si="20"/>
        <v>1428912.6666666667</v>
      </c>
      <c r="W35" s="26">
        <f t="shared" si="20"/>
        <v>1428912.6666666667</v>
      </c>
      <c r="X35" s="26">
        <f t="shared" si="20"/>
        <v>4286738</v>
      </c>
      <c r="Y35" s="26">
        <f t="shared" si="20"/>
        <v>19707952</v>
      </c>
    </row>
    <row r="36" spans="1:25" ht="30" x14ac:dyDescent="0.25">
      <c r="A36" s="27" t="s">
        <v>41</v>
      </c>
      <c r="B36" s="28" t="s">
        <v>50</v>
      </c>
      <c r="C36" s="28">
        <v>100</v>
      </c>
      <c r="D36" s="29" t="s">
        <v>42</v>
      </c>
      <c r="E36" s="29"/>
      <c r="F36" s="27" t="s">
        <v>41</v>
      </c>
      <c r="G36" s="30" t="s">
        <v>43</v>
      </c>
      <c r="H36" s="30" t="s">
        <v>44</v>
      </c>
      <c r="I36" s="31">
        <f>SUM('[1]Programación FONDO 100'!I26)</f>
        <v>4141952</v>
      </c>
      <c r="J36" s="31">
        <f>SUM('[1]Programación FONDO 100'!J26)</f>
        <v>0</v>
      </c>
      <c r="K36" s="31">
        <f>SUM('[1]Programación FONDO 100'!K26)</f>
        <v>0</v>
      </c>
      <c r="L36" s="26">
        <f t="shared" si="6"/>
        <v>4141952</v>
      </c>
      <c r="M36" s="31">
        <f>SUM('[1]Programación FONDO 100'!M26)</f>
        <v>0</v>
      </c>
      <c r="N36" s="31">
        <f>SUM('[1]Programación FONDO 100'!N26)</f>
        <v>0</v>
      </c>
      <c r="O36" s="31">
        <f>SUM('[1]Programación FONDO 100'!O26)</f>
        <v>0</v>
      </c>
      <c r="P36" s="26">
        <f t="shared" si="3"/>
        <v>0</v>
      </c>
      <c r="Q36" s="31">
        <f>SUM('[1]Programación FONDO 100'!Q26)</f>
        <v>0</v>
      </c>
      <c r="R36" s="31">
        <f>SUM('[1]Programación FONDO 100'!R26)</f>
        <v>0</v>
      </c>
      <c r="S36" s="31">
        <f>SUM('[1]Programación FONDO 100'!S26)</f>
        <v>0</v>
      </c>
      <c r="T36" s="26">
        <f t="shared" si="4"/>
        <v>0</v>
      </c>
      <c r="U36" s="31">
        <f>SUM('[1]Programación FONDO 100'!U26)</f>
        <v>0</v>
      </c>
      <c r="V36" s="31">
        <f>SUM('[1]Programación FONDO 100'!V26)</f>
        <v>0</v>
      </c>
      <c r="W36" s="31">
        <f>SUM('[1]Programación FONDO 100'!W26)</f>
        <v>0</v>
      </c>
      <c r="X36" s="26">
        <f t="shared" si="5"/>
        <v>0</v>
      </c>
      <c r="Y36" s="33">
        <f t="shared" si="7"/>
        <v>4141952</v>
      </c>
    </row>
    <row r="37" spans="1:25" ht="30" x14ac:dyDescent="0.25">
      <c r="A37" s="27"/>
      <c r="B37" s="28"/>
      <c r="C37" s="28"/>
      <c r="D37" s="29"/>
      <c r="E37" s="29"/>
      <c r="F37" s="27"/>
      <c r="G37" s="30" t="s">
        <v>45</v>
      </c>
      <c r="H37" s="30" t="s">
        <v>46</v>
      </c>
      <c r="I37" s="31">
        <f>SUM('[1]Programación FONDO 100'!I27)</f>
        <v>345162.66666666669</v>
      </c>
      <c r="J37" s="31">
        <f>SUM('[1]Programación FONDO 100'!J27)</f>
        <v>345162.66666666669</v>
      </c>
      <c r="K37" s="31">
        <f>SUM('[1]Programación FONDO 100'!K27)</f>
        <v>345162.66666666669</v>
      </c>
      <c r="L37" s="26">
        <f t="shared" si="6"/>
        <v>1035488</v>
      </c>
      <c r="M37" s="31">
        <f>SUM('[1]Programación FONDO 100'!M27)</f>
        <v>345162.66666666669</v>
      </c>
      <c r="N37" s="31">
        <f>SUM('[1]Programación FONDO 100'!N27)</f>
        <v>345162.66666666669</v>
      </c>
      <c r="O37" s="31">
        <f>SUM('[1]Programación FONDO 100'!O27)</f>
        <v>345162.66666666669</v>
      </c>
      <c r="P37" s="26">
        <f t="shared" si="3"/>
        <v>1035488</v>
      </c>
      <c r="Q37" s="31">
        <f>SUM('[1]Programación FONDO 100'!Q27)</f>
        <v>345162.66666666669</v>
      </c>
      <c r="R37" s="31">
        <f>SUM('[1]Programación FONDO 100'!R27)</f>
        <v>345162.66666666669</v>
      </c>
      <c r="S37" s="31">
        <f>SUM('[1]Programación FONDO 100'!S27)</f>
        <v>345162.66666666669</v>
      </c>
      <c r="T37" s="26">
        <f t="shared" si="4"/>
        <v>1035488</v>
      </c>
      <c r="U37" s="31">
        <f>SUM('[1]Programación FONDO 100'!U27)</f>
        <v>345162.66666666669</v>
      </c>
      <c r="V37" s="31">
        <f>SUM('[1]Programación FONDO 100'!V27)</f>
        <v>345162.66666666669</v>
      </c>
      <c r="W37" s="31">
        <f>SUM('[1]Programación FONDO 100'!W27)</f>
        <v>345162.66666666669</v>
      </c>
      <c r="X37" s="26">
        <f t="shared" si="5"/>
        <v>1035488</v>
      </c>
      <c r="Y37" s="33">
        <f t="shared" si="7"/>
        <v>4141952</v>
      </c>
    </row>
    <row r="38" spans="1:25" ht="30" x14ac:dyDescent="0.25">
      <c r="A38" s="27" t="s">
        <v>41</v>
      </c>
      <c r="B38" s="28" t="s">
        <v>51</v>
      </c>
      <c r="C38" s="28">
        <v>100</v>
      </c>
      <c r="D38" s="29" t="s">
        <v>42</v>
      </c>
      <c r="E38" s="29" t="s">
        <v>52</v>
      </c>
      <c r="F38" s="27" t="s">
        <v>41</v>
      </c>
      <c r="G38" s="30" t="s">
        <v>43</v>
      </c>
      <c r="H38" s="30" t="s">
        <v>44</v>
      </c>
      <c r="I38" s="31">
        <f>SUM('[1]Programación FONDO 100'!I28)</f>
        <v>100000</v>
      </c>
      <c r="J38" s="31">
        <f>SUM('[1]Programación FONDO 100'!J28)</f>
        <v>0</v>
      </c>
      <c r="K38" s="31">
        <f>SUM('[1]Programación FONDO 100'!K28)</f>
        <v>0</v>
      </c>
      <c r="L38" s="26">
        <f t="shared" si="6"/>
        <v>100000</v>
      </c>
      <c r="M38" s="31">
        <f>SUM('[1]Programación FONDO 100'!M28)</f>
        <v>100000</v>
      </c>
      <c r="N38" s="31">
        <f>SUM('[1]Programación FONDO 100'!N28)</f>
        <v>0</v>
      </c>
      <c r="O38" s="31">
        <f>SUM('[1]Programación FONDO 100'!O28)</f>
        <v>0</v>
      </c>
      <c r="P38" s="26">
        <f t="shared" si="3"/>
        <v>100000</v>
      </c>
      <c r="Q38" s="31">
        <f>SUM('[1]Programación FONDO 100'!Q28)</f>
        <v>100000</v>
      </c>
      <c r="R38" s="31">
        <f>SUM('[1]Programación FONDO 100'!R28)</f>
        <v>0</v>
      </c>
      <c r="S38" s="31">
        <f>SUM('[1]Programación FONDO 100'!S28)</f>
        <v>0</v>
      </c>
      <c r="T38" s="26">
        <f t="shared" si="4"/>
        <v>100000</v>
      </c>
      <c r="U38" s="31">
        <f>SUM('[1]Programación FONDO 100'!U28)</f>
        <v>0</v>
      </c>
      <c r="V38" s="31">
        <f>SUM('[1]Programación FONDO 100'!V28)</f>
        <v>0</v>
      </c>
      <c r="W38" s="31">
        <f>SUM('[1]Programación FONDO 100'!W28)</f>
        <v>0</v>
      </c>
      <c r="X38" s="26">
        <f t="shared" si="5"/>
        <v>0</v>
      </c>
      <c r="Y38" s="33">
        <f t="shared" si="7"/>
        <v>300000</v>
      </c>
    </row>
    <row r="39" spans="1:25" ht="30" x14ac:dyDescent="0.25">
      <c r="A39" s="27"/>
      <c r="B39" s="28"/>
      <c r="C39" s="28"/>
      <c r="D39" s="29"/>
      <c r="E39" s="29"/>
      <c r="F39" s="27"/>
      <c r="G39" s="30" t="s">
        <v>45</v>
      </c>
      <c r="H39" s="30" t="s">
        <v>46</v>
      </c>
      <c r="I39" s="31">
        <f>SUM('[1]Programación FONDO 100'!I29)</f>
        <v>0</v>
      </c>
      <c r="J39" s="31">
        <f>SUM('[1]Programación FONDO 100'!J29)</f>
        <v>100000</v>
      </c>
      <c r="K39" s="31">
        <f>SUM('[1]Programación FONDO 100'!K29)</f>
        <v>0</v>
      </c>
      <c r="L39" s="26">
        <f t="shared" si="6"/>
        <v>100000</v>
      </c>
      <c r="M39" s="31">
        <f>SUM('[1]Programación FONDO 100'!M29)</f>
        <v>0</v>
      </c>
      <c r="N39" s="31">
        <f>SUM('[1]Programación FONDO 100'!N29)</f>
        <v>100000</v>
      </c>
      <c r="O39" s="31">
        <f>SUM('[1]Programación FONDO 100'!O29)</f>
        <v>0</v>
      </c>
      <c r="P39" s="26">
        <f t="shared" si="3"/>
        <v>100000</v>
      </c>
      <c r="Q39" s="31">
        <f>SUM('[1]Programación FONDO 100'!Q29)</f>
        <v>0</v>
      </c>
      <c r="R39" s="31">
        <f>SUM('[1]Programación FONDO 100'!R29)</f>
        <v>100000</v>
      </c>
      <c r="S39" s="31">
        <f>SUM('[1]Programación FONDO 100'!S29)</f>
        <v>0</v>
      </c>
      <c r="T39" s="26">
        <f t="shared" si="4"/>
        <v>100000</v>
      </c>
      <c r="U39" s="31">
        <f>SUM('[1]Programación FONDO 100'!U29)</f>
        <v>0</v>
      </c>
      <c r="V39" s="31">
        <f>SUM('[1]Programación FONDO 100'!V29)</f>
        <v>0</v>
      </c>
      <c r="W39" s="31">
        <f>SUM('[1]Programación FONDO 100'!W29)</f>
        <v>0</v>
      </c>
      <c r="X39" s="26">
        <f t="shared" si="5"/>
        <v>0</v>
      </c>
      <c r="Y39" s="33">
        <f t="shared" si="7"/>
        <v>300000</v>
      </c>
    </row>
    <row r="40" spans="1:25" ht="30" x14ac:dyDescent="0.25">
      <c r="A40" s="27" t="s">
        <v>41</v>
      </c>
      <c r="B40" s="28" t="s">
        <v>53</v>
      </c>
      <c r="C40" s="28">
        <v>100</v>
      </c>
      <c r="D40" s="29" t="s">
        <v>42</v>
      </c>
      <c r="E40" s="29" t="s">
        <v>54</v>
      </c>
      <c r="F40" s="27" t="s">
        <v>41</v>
      </c>
      <c r="G40" s="30" t="s">
        <v>43</v>
      </c>
      <c r="H40" s="30" t="s">
        <v>44</v>
      </c>
      <c r="I40" s="31">
        <f>SUM('[1]Programación FONDO 100'!I30)</f>
        <v>750000</v>
      </c>
      <c r="J40" s="31">
        <f>SUM('[1]Programación FONDO 100'!J30)</f>
        <v>0</v>
      </c>
      <c r="K40" s="31">
        <f>SUM('[1]Programación FONDO 100'!K30)</f>
        <v>0</v>
      </c>
      <c r="L40" s="26">
        <f t="shared" si="6"/>
        <v>750000</v>
      </c>
      <c r="M40" s="31">
        <f>SUM('[1]Programación FONDO 100'!M30)</f>
        <v>1000000</v>
      </c>
      <c r="N40" s="31">
        <f>SUM('[1]Programación FONDO 100'!N30)</f>
        <v>0</v>
      </c>
      <c r="O40" s="31">
        <f>SUM('[1]Programación FONDO 100'!O30)</f>
        <v>0</v>
      </c>
      <c r="P40" s="26">
        <f>SUM(M40:O40)</f>
        <v>1000000</v>
      </c>
      <c r="Q40" s="31">
        <f>SUM('[1]Programación FONDO 100'!Q30)</f>
        <v>1000000</v>
      </c>
      <c r="R40" s="31">
        <f>SUM('[1]Programación FONDO 100'!R30)</f>
        <v>0</v>
      </c>
      <c r="S40" s="31">
        <f>SUM('[1]Programación FONDO 100'!S30)</f>
        <v>0</v>
      </c>
      <c r="T40" s="26">
        <f t="shared" si="4"/>
        <v>1000000</v>
      </c>
      <c r="U40" s="31">
        <f>SUM('[1]Programación FONDO 100'!U30)</f>
        <v>750000</v>
      </c>
      <c r="V40" s="31">
        <f>SUM('[1]Programación FONDO 100'!V30)</f>
        <v>0</v>
      </c>
      <c r="W40" s="31">
        <f>SUM('[1]Programación FONDO 100'!W30)</f>
        <v>0</v>
      </c>
      <c r="X40" s="26">
        <f t="shared" si="5"/>
        <v>750000</v>
      </c>
      <c r="Y40" s="33">
        <f t="shared" si="7"/>
        <v>3500000</v>
      </c>
    </row>
    <row r="41" spans="1:25" ht="30" x14ac:dyDescent="0.25">
      <c r="A41" s="27"/>
      <c r="B41" s="28"/>
      <c r="C41" s="28"/>
      <c r="D41" s="29"/>
      <c r="E41" s="29"/>
      <c r="F41" s="27"/>
      <c r="G41" s="30" t="s">
        <v>45</v>
      </c>
      <c r="H41" s="30" t="s">
        <v>46</v>
      </c>
      <c r="I41" s="31">
        <f>SUM('[1]Programación FONDO 100'!I31)</f>
        <v>250000</v>
      </c>
      <c r="J41" s="31">
        <f>SUM('[1]Programación FONDO 100'!J31)</f>
        <v>250000</v>
      </c>
      <c r="K41" s="31">
        <f>SUM('[1]Programación FONDO 100'!K31)</f>
        <v>250000</v>
      </c>
      <c r="L41" s="26">
        <f t="shared" si="6"/>
        <v>750000</v>
      </c>
      <c r="M41" s="31">
        <f>SUM('[1]Programación FONDO 100'!M31)</f>
        <v>500000</v>
      </c>
      <c r="N41" s="31">
        <f>SUM('[1]Programación FONDO 100'!N31)</f>
        <v>250000</v>
      </c>
      <c r="O41" s="31">
        <f>SUM('[1]Programación FONDO 100'!O31)</f>
        <v>250000</v>
      </c>
      <c r="P41" s="26">
        <f>SUM(M41:O41)</f>
        <v>1000000</v>
      </c>
      <c r="Q41" s="31">
        <f>SUM('[1]Programación FONDO 100'!Q31)</f>
        <v>500000</v>
      </c>
      <c r="R41" s="31">
        <f>SUM('[1]Programación FONDO 100'!R31)</f>
        <v>250000</v>
      </c>
      <c r="S41" s="31">
        <f>SUM('[1]Programación FONDO 100'!S31)</f>
        <v>250000</v>
      </c>
      <c r="T41" s="26">
        <f t="shared" si="4"/>
        <v>1000000</v>
      </c>
      <c r="U41" s="31">
        <f>SUM('[1]Programación FONDO 100'!U31)</f>
        <v>250000</v>
      </c>
      <c r="V41" s="31">
        <f>SUM('[1]Programación FONDO 100'!V31)</f>
        <v>250000</v>
      </c>
      <c r="W41" s="31">
        <f>SUM('[1]Programación FONDO 100'!W31)</f>
        <v>250000</v>
      </c>
      <c r="X41" s="26">
        <f t="shared" si="5"/>
        <v>750000</v>
      </c>
      <c r="Y41" s="33">
        <f t="shared" si="7"/>
        <v>3500000</v>
      </c>
    </row>
    <row r="42" spans="1:25" ht="30" x14ac:dyDescent="0.25">
      <c r="A42" s="27" t="s">
        <v>41</v>
      </c>
      <c r="B42" s="28" t="s">
        <v>55</v>
      </c>
      <c r="C42" s="28">
        <v>100</v>
      </c>
      <c r="D42" s="29" t="s">
        <v>42</v>
      </c>
      <c r="E42" s="29"/>
      <c r="F42" s="27" t="s">
        <v>41</v>
      </c>
      <c r="G42" s="30" t="s">
        <v>43</v>
      </c>
      <c r="H42" s="30" t="s">
        <v>44</v>
      </c>
      <c r="I42" s="31">
        <f>SUM('[1]Programación FONDO 100'!I32)</f>
        <v>0</v>
      </c>
      <c r="J42" s="31">
        <f>SUM('[1]Programación FONDO 100'!J32)</f>
        <v>0</v>
      </c>
      <c r="K42" s="31">
        <f>SUM('[1]Programación FONDO 100'!K32)</f>
        <v>0</v>
      </c>
      <c r="L42" s="26">
        <f t="shared" si="6"/>
        <v>0</v>
      </c>
      <c r="M42" s="31">
        <f>SUM('[1]Programación FONDO 100'!M32)</f>
        <v>105000</v>
      </c>
      <c r="N42" s="31">
        <f>SUM('[1]Programación FONDO 100'!N32)</f>
        <v>0</v>
      </c>
      <c r="O42" s="31">
        <f>SUM('[1]Programación FONDO 100'!O32)</f>
        <v>0</v>
      </c>
      <c r="P42" s="26">
        <f t="shared" si="3"/>
        <v>105000</v>
      </c>
      <c r="Q42" s="31">
        <f>SUM('[1]Programación FONDO 100'!Q32)</f>
        <v>105000</v>
      </c>
      <c r="R42" s="31">
        <f>SUM('[1]Programación FONDO 100'!R32)</f>
        <v>0</v>
      </c>
      <c r="S42" s="31">
        <f>SUM('[1]Programación FONDO 100'!S32)</f>
        <v>0</v>
      </c>
      <c r="T42" s="26">
        <f t="shared" si="4"/>
        <v>105000</v>
      </c>
      <c r="U42" s="31">
        <f>SUM('[1]Programación FONDO 100'!U32)</f>
        <v>0</v>
      </c>
      <c r="V42" s="31">
        <f>SUM('[1]Programación FONDO 100'!V32)</f>
        <v>0</v>
      </c>
      <c r="W42" s="31">
        <f>SUM('[1]Programación FONDO 100'!W32)</f>
        <v>0</v>
      </c>
      <c r="X42" s="26">
        <f t="shared" si="5"/>
        <v>0</v>
      </c>
      <c r="Y42" s="33">
        <f t="shared" si="7"/>
        <v>210000</v>
      </c>
    </row>
    <row r="43" spans="1:25" ht="30" x14ac:dyDescent="0.25">
      <c r="A43" s="27"/>
      <c r="B43" s="28"/>
      <c r="C43" s="28"/>
      <c r="D43" s="29"/>
      <c r="E43" s="29"/>
      <c r="F43" s="27"/>
      <c r="G43" s="30" t="s">
        <v>45</v>
      </c>
      <c r="H43" s="30" t="s">
        <v>46</v>
      </c>
      <c r="I43" s="31">
        <f>SUM('[1]Programación FONDO 100'!I33)</f>
        <v>0</v>
      </c>
      <c r="J43" s="31">
        <f>SUM('[1]Programación FONDO 100'!J33)</f>
        <v>0</v>
      </c>
      <c r="K43" s="31">
        <f>SUM('[1]Programación FONDO 100'!K33)</f>
        <v>0</v>
      </c>
      <c r="L43" s="26">
        <f t="shared" si="6"/>
        <v>0</v>
      </c>
      <c r="M43" s="31">
        <f>SUM('[1]Programación FONDO 100'!M33)</f>
        <v>0</v>
      </c>
      <c r="N43" s="31">
        <f>SUM('[1]Programación FONDO 100'!N33)</f>
        <v>105000</v>
      </c>
      <c r="O43" s="31">
        <f>SUM('[1]Programación FONDO 100'!O33)</f>
        <v>0</v>
      </c>
      <c r="P43" s="26">
        <f>SUM(M43:O43)</f>
        <v>105000</v>
      </c>
      <c r="Q43" s="31">
        <f>SUM('[1]Programación FONDO 100'!Q33)</f>
        <v>0</v>
      </c>
      <c r="R43" s="31">
        <f>SUM('[1]Programación FONDO 100'!R33)</f>
        <v>105000</v>
      </c>
      <c r="S43" s="31">
        <f>SUM('[1]Programación FONDO 100'!S33)</f>
        <v>0</v>
      </c>
      <c r="T43" s="26">
        <f t="shared" si="4"/>
        <v>105000</v>
      </c>
      <c r="U43" s="31">
        <f>SUM('[1]Programación FONDO 100'!U33)</f>
        <v>0</v>
      </c>
      <c r="V43" s="31">
        <f>SUM('[1]Programación FONDO 100'!V33)</f>
        <v>0</v>
      </c>
      <c r="W43" s="31">
        <f>SUM('[1]Programación FONDO 100'!W33)</f>
        <v>0</v>
      </c>
      <c r="X43" s="26">
        <f t="shared" si="5"/>
        <v>0</v>
      </c>
      <c r="Y43" s="33">
        <f t="shared" si="7"/>
        <v>210000</v>
      </c>
    </row>
    <row r="44" spans="1:25" ht="30" x14ac:dyDescent="0.25">
      <c r="A44" s="27" t="s">
        <v>41</v>
      </c>
      <c r="B44" s="28" t="s">
        <v>56</v>
      </c>
      <c r="C44" s="28">
        <v>100</v>
      </c>
      <c r="D44" s="29" t="s">
        <v>42</v>
      </c>
      <c r="E44" s="29"/>
      <c r="F44" s="27" t="s">
        <v>41</v>
      </c>
      <c r="G44" s="30" t="s">
        <v>43</v>
      </c>
      <c r="H44" s="30" t="s">
        <v>44</v>
      </c>
      <c r="I44" s="31">
        <f>SUM('[1]Programación FONDO 100'!I34)</f>
        <v>0</v>
      </c>
      <c r="J44" s="31">
        <f>SUM('[1]Programación FONDO 100'!J34)</f>
        <v>0</v>
      </c>
      <c r="K44" s="31">
        <f>SUM('[1]Programación FONDO 100'!K34)</f>
        <v>0</v>
      </c>
      <c r="L44" s="26">
        <f t="shared" si="6"/>
        <v>0</v>
      </c>
      <c r="M44" s="31">
        <f>SUM('[1]Programación FONDO 100'!M34)</f>
        <v>800000</v>
      </c>
      <c r="N44" s="31">
        <f>SUM('[1]Programación FONDO 100'!N34)</f>
        <v>0</v>
      </c>
      <c r="O44" s="31">
        <f>SUM('[1]Programación FONDO 100'!O34)</f>
        <v>0</v>
      </c>
      <c r="P44" s="26">
        <f t="shared" si="3"/>
        <v>800000</v>
      </c>
      <c r="Q44" s="31">
        <f>SUM('[1]Programación FONDO 100'!Q34)</f>
        <v>150000</v>
      </c>
      <c r="R44" s="31">
        <f>SUM('[1]Programación FONDO 100'!R34)</f>
        <v>0</v>
      </c>
      <c r="S44" s="31">
        <f>SUM('[1]Programación FONDO 100'!S34)</f>
        <v>0</v>
      </c>
      <c r="T44" s="26">
        <f t="shared" si="4"/>
        <v>150000</v>
      </c>
      <c r="U44" s="31">
        <f>SUM('[1]Programación FONDO 100'!U34)</f>
        <v>150000</v>
      </c>
      <c r="V44" s="31">
        <f>SUM('[1]Programación FONDO 100'!V34)</f>
        <v>0</v>
      </c>
      <c r="W44" s="31">
        <f>SUM('[1]Programación FONDO 100'!W34)</f>
        <v>0</v>
      </c>
      <c r="X44" s="26">
        <f t="shared" si="5"/>
        <v>150000</v>
      </c>
      <c r="Y44" s="33">
        <f t="shared" si="7"/>
        <v>1100000</v>
      </c>
    </row>
    <row r="45" spans="1:25" ht="30" x14ac:dyDescent="0.25">
      <c r="A45" s="27"/>
      <c r="B45" s="28"/>
      <c r="C45" s="28"/>
      <c r="D45" s="29"/>
      <c r="E45" s="29"/>
      <c r="F45" s="27"/>
      <c r="G45" s="30" t="s">
        <v>45</v>
      </c>
      <c r="H45" s="30" t="s">
        <v>46</v>
      </c>
      <c r="I45" s="31">
        <f>SUM('[1]Programación FONDO 100'!I35)</f>
        <v>0</v>
      </c>
      <c r="J45" s="31">
        <f>SUM('[1]Programación FONDO 100'!J35)</f>
        <v>0</v>
      </c>
      <c r="K45" s="31">
        <f>SUM('[1]Programación FONDO 100'!K35)</f>
        <v>0</v>
      </c>
      <c r="L45" s="26">
        <f t="shared" si="6"/>
        <v>0</v>
      </c>
      <c r="M45" s="31">
        <f>SUM('[1]Programación FONDO 100'!M35)</f>
        <v>800000</v>
      </c>
      <c r="N45" s="31">
        <f>SUM('[1]Programación FONDO 100'!N35)</f>
        <v>0</v>
      </c>
      <c r="O45" s="31">
        <f>SUM('[1]Programación FONDO 100'!O35)</f>
        <v>0</v>
      </c>
      <c r="P45" s="26">
        <f t="shared" si="3"/>
        <v>800000</v>
      </c>
      <c r="Q45" s="31">
        <f>SUM('[1]Programación FONDO 100'!Q35)</f>
        <v>50000</v>
      </c>
      <c r="R45" s="31">
        <f>SUM('[1]Programación FONDO 100'!R35)</f>
        <v>50000</v>
      </c>
      <c r="S45" s="31">
        <f>SUM('[1]Programación FONDO 100'!S35)</f>
        <v>50000</v>
      </c>
      <c r="T45" s="26">
        <f t="shared" si="4"/>
        <v>150000</v>
      </c>
      <c r="U45" s="31">
        <f>SUM('[1]Programación FONDO 100'!U35)</f>
        <v>50000</v>
      </c>
      <c r="V45" s="31">
        <f>SUM('[1]Programación FONDO 100'!V35)</f>
        <v>50000</v>
      </c>
      <c r="W45" s="31">
        <f>SUM('[1]Programación FONDO 100'!W35)</f>
        <v>50000</v>
      </c>
      <c r="X45" s="26">
        <f t="shared" si="5"/>
        <v>150000</v>
      </c>
      <c r="Y45" s="33">
        <f t="shared" si="7"/>
        <v>1100000</v>
      </c>
    </row>
    <row r="46" spans="1:25" ht="30" x14ac:dyDescent="0.25">
      <c r="A46" s="27" t="s">
        <v>41</v>
      </c>
      <c r="B46" s="28" t="s">
        <v>57</v>
      </c>
      <c r="C46" s="28">
        <v>100</v>
      </c>
      <c r="D46" s="29" t="s">
        <v>42</v>
      </c>
      <c r="E46" s="29"/>
      <c r="F46" s="27" t="s">
        <v>41</v>
      </c>
      <c r="G46" s="30" t="s">
        <v>43</v>
      </c>
      <c r="H46" s="30" t="s">
        <v>44</v>
      </c>
      <c r="I46" s="31">
        <f>SUM('[1]Programación FONDO 100'!I36)</f>
        <v>1187000</v>
      </c>
      <c r="J46" s="31">
        <f>SUM('[1]Programación FONDO 100'!J36)</f>
        <v>0</v>
      </c>
      <c r="K46" s="31">
        <f>SUM('[1]Programación FONDO 100'!K36)</f>
        <v>0</v>
      </c>
      <c r="L46" s="26">
        <f t="shared" si="6"/>
        <v>1187000</v>
      </c>
      <c r="M46" s="31">
        <f>SUM('[1]Programación FONDO 100'!M36)</f>
        <v>306000</v>
      </c>
      <c r="N46" s="31">
        <f>SUM('[1]Programación FONDO 100'!N36)</f>
        <v>0</v>
      </c>
      <c r="O46" s="31">
        <f>SUM('[1]Programación FONDO 100'!O36)</f>
        <v>0</v>
      </c>
      <c r="P46" s="26">
        <f t="shared" si="3"/>
        <v>306000</v>
      </c>
      <c r="Q46" s="31">
        <f>SUM('[1]Programación FONDO 100'!Q36)</f>
        <v>306000</v>
      </c>
      <c r="R46" s="31">
        <f>SUM('[1]Programación FONDO 100'!R36)</f>
        <v>0</v>
      </c>
      <c r="S46" s="31">
        <f>SUM('[1]Programación FONDO 100'!S36)</f>
        <v>0</v>
      </c>
      <c r="T46" s="26">
        <f t="shared" si="4"/>
        <v>306000</v>
      </c>
      <c r="U46" s="31">
        <f>SUM('[1]Programación FONDO 100'!U36)</f>
        <v>306000</v>
      </c>
      <c r="V46" s="31">
        <f>SUM('[1]Programación FONDO 100'!V36)</f>
        <v>0</v>
      </c>
      <c r="W46" s="31">
        <f>SUM('[1]Programación FONDO 100'!W36)</f>
        <v>0</v>
      </c>
      <c r="X46" s="26">
        <f t="shared" si="5"/>
        <v>306000</v>
      </c>
      <c r="Y46" s="33">
        <f t="shared" si="7"/>
        <v>2105000</v>
      </c>
    </row>
    <row r="47" spans="1:25" ht="30" x14ac:dyDescent="0.25">
      <c r="A47" s="27"/>
      <c r="B47" s="28"/>
      <c r="C47" s="28"/>
      <c r="D47" s="29"/>
      <c r="E47" s="29"/>
      <c r="F47" s="27"/>
      <c r="G47" s="30" t="s">
        <v>45</v>
      </c>
      <c r="H47" s="30" t="s">
        <v>46</v>
      </c>
      <c r="I47" s="31">
        <f>SUM('[1]Programación FONDO 100'!I37)</f>
        <v>102000</v>
      </c>
      <c r="J47" s="31">
        <f>SUM('[1]Programación FONDO 100'!J37)</f>
        <v>983000</v>
      </c>
      <c r="K47" s="31">
        <f>SUM('[1]Programación FONDO 100'!K37)</f>
        <v>102000</v>
      </c>
      <c r="L47" s="26">
        <f>SUM(I47:K47)</f>
        <v>1187000</v>
      </c>
      <c r="M47" s="31">
        <f>SUM('[1]Programación FONDO 100'!M37)</f>
        <v>102000</v>
      </c>
      <c r="N47" s="31">
        <f>SUM('[1]Programación FONDO 100'!N37)</f>
        <v>102000</v>
      </c>
      <c r="O47" s="31">
        <f>SUM('[1]Programación FONDO 100'!O37)</f>
        <v>102000</v>
      </c>
      <c r="P47" s="26">
        <f t="shared" si="3"/>
        <v>306000</v>
      </c>
      <c r="Q47" s="31">
        <f>SUM('[1]Programación FONDO 100'!Q37)</f>
        <v>102000</v>
      </c>
      <c r="R47" s="31">
        <f>SUM('[1]Programación FONDO 100'!R37)</f>
        <v>102000</v>
      </c>
      <c r="S47" s="31">
        <f>SUM('[1]Programación FONDO 100'!S37)</f>
        <v>102000</v>
      </c>
      <c r="T47" s="26">
        <f t="shared" si="4"/>
        <v>306000</v>
      </c>
      <c r="U47" s="31">
        <f>SUM('[1]Programación FONDO 100'!U37)</f>
        <v>102000</v>
      </c>
      <c r="V47" s="31">
        <f>SUM('[1]Programación FONDO 100'!V37)</f>
        <v>102000</v>
      </c>
      <c r="W47" s="31">
        <f>SUM('[1]Programación FONDO 100'!W37)</f>
        <v>102000</v>
      </c>
      <c r="X47" s="26">
        <f t="shared" si="5"/>
        <v>306000</v>
      </c>
      <c r="Y47" s="33">
        <f t="shared" si="7"/>
        <v>2105000</v>
      </c>
    </row>
    <row r="48" spans="1:25" ht="30" x14ac:dyDescent="0.25">
      <c r="A48" s="27" t="s">
        <v>41</v>
      </c>
      <c r="B48" s="28" t="s">
        <v>58</v>
      </c>
      <c r="C48" s="28">
        <v>100</v>
      </c>
      <c r="D48" s="29" t="s">
        <v>42</v>
      </c>
      <c r="E48" s="29"/>
      <c r="F48" s="27" t="s">
        <v>41</v>
      </c>
      <c r="G48" s="30" t="s">
        <v>43</v>
      </c>
      <c r="H48" s="30" t="s">
        <v>44</v>
      </c>
      <c r="I48" s="31">
        <f>SUM('[1]Programación FONDO 100'!I38)</f>
        <v>500000</v>
      </c>
      <c r="J48" s="31">
        <f>SUM('[1]Programación FONDO 100'!J38)</f>
        <v>0</v>
      </c>
      <c r="K48" s="31">
        <f>SUM('[1]Programación FONDO 100'!K38)</f>
        <v>0</v>
      </c>
      <c r="L48" s="26">
        <f t="shared" si="6"/>
        <v>500000</v>
      </c>
      <c r="M48" s="31">
        <f>SUM('[1]Programación FONDO 100'!M38)</f>
        <v>500000</v>
      </c>
      <c r="N48" s="31">
        <f>SUM('[1]Programación FONDO 100'!N38)</f>
        <v>0</v>
      </c>
      <c r="O48" s="31">
        <f>SUM('[1]Programación FONDO 100'!O38)</f>
        <v>0</v>
      </c>
      <c r="P48" s="26">
        <f t="shared" si="3"/>
        <v>500000</v>
      </c>
      <c r="Q48" s="31">
        <f>SUM('[1]Programación FONDO 100'!Q38)</f>
        <v>575000</v>
      </c>
      <c r="R48" s="31">
        <f>SUM('[1]Programación FONDO 100'!R38)</f>
        <v>0</v>
      </c>
      <c r="S48" s="31">
        <f>SUM('[1]Programación FONDO 100'!S38)</f>
        <v>0</v>
      </c>
      <c r="T48" s="26">
        <f t="shared" si="4"/>
        <v>575000</v>
      </c>
      <c r="U48" s="31">
        <f>SUM('[1]Programación FONDO 100'!U38)</f>
        <v>0</v>
      </c>
      <c r="V48" s="31">
        <f>SUM('[1]Programación FONDO 100'!V38)</f>
        <v>0</v>
      </c>
      <c r="W48" s="31">
        <f>SUM('[1]Programación FONDO 100'!W38)</f>
        <v>0</v>
      </c>
      <c r="X48" s="26">
        <f t="shared" si="5"/>
        <v>0</v>
      </c>
      <c r="Y48" s="33">
        <f t="shared" si="7"/>
        <v>1575000</v>
      </c>
    </row>
    <row r="49" spans="1:25" ht="30" x14ac:dyDescent="0.25">
      <c r="A49" s="27"/>
      <c r="B49" s="28"/>
      <c r="C49" s="28"/>
      <c r="D49" s="29"/>
      <c r="E49" s="29"/>
      <c r="F49" s="27"/>
      <c r="G49" s="30" t="s">
        <v>45</v>
      </c>
      <c r="H49" s="30" t="s">
        <v>46</v>
      </c>
      <c r="I49" s="31">
        <f>SUM('[1]Programación FONDO 100'!I39)</f>
        <v>131250</v>
      </c>
      <c r="J49" s="31">
        <f>SUM('[1]Programación FONDO 100'!J39)</f>
        <v>131250</v>
      </c>
      <c r="K49" s="31">
        <f>SUM('[1]Programación FONDO 100'!K39)</f>
        <v>131250</v>
      </c>
      <c r="L49" s="26">
        <f t="shared" si="6"/>
        <v>393750</v>
      </c>
      <c r="M49" s="31">
        <f>SUM('[1]Programación FONDO 100'!M39)</f>
        <v>131250</v>
      </c>
      <c r="N49" s="31">
        <f>SUM('[1]Programación FONDO 100'!N39)</f>
        <v>131250</v>
      </c>
      <c r="O49" s="31">
        <f>SUM('[1]Programación FONDO 100'!O39)</f>
        <v>131250</v>
      </c>
      <c r="P49" s="26">
        <f t="shared" si="3"/>
        <v>393750</v>
      </c>
      <c r="Q49" s="31">
        <f>SUM('[1]Programación FONDO 100'!Q39)</f>
        <v>131250</v>
      </c>
      <c r="R49" s="31">
        <f>SUM('[1]Programación FONDO 100'!R39)</f>
        <v>131250</v>
      </c>
      <c r="S49" s="31">
        <f>SUM('[1]Programación FONDO 100'!S39)</f>
        <v>131250</v>
      </c>
      <c r="T49" s="26">
        <f t="shared" si="4"/>
        <v>393750</v>
      </c>
      <c r="U49" s="31">
        <f>SUM('[1]Programación FONDO 100'!U39)</f>
        <v>131250</v>
      </c>
      <c r="V49" s="31">
        <f>SUM('[1]Programación FONDO 100'!V39)</f>
        <v>131250</v>
      </c>
      <c r="W49" s="31">
        <f>SUM('[1]Programación FONDO 100'!W39)</f>
        <v>131250</v>
      </c>
      <c r="X49" s="26">
        <f t="shared" si="5"/>
        <v>393750</v>
      </c>
      <c r="Y49" s="33">
        <f t="shared" si="7"/>
        <v>1575000</v>
      </c>
    </row>
    <row r="50" spans="1:25" ht="30" x14ac:dyDescent="0.25">
      <c r="A50" s="27" t="s">
        <v>41</v>
      </c>
      <c r="B50" s="28" t="s">
        <v>59</v>
      </c>
      <c r="C50" s="28">
        <v>100</v>
      </c>
      <c r="D50" s="29" t="s">
        <v>42</v>
      </c>
      <c r="E50" s="29"/>
      <c r="F50" s="27" t="s">
        <v>41</v>
      </c>
      <c r="G50" s="30" t="s">
        <v>43</v>
      </c>
      <c r="H50" s="30" t="s">
        <v>44</v>
      </c>
      <c r="I50" s="31">
        <f>SUM('[1]Programación FONDO 100'!I40)</f>
        <v>367500</v>
      </c>
      <c r="J50" s="31">
        <f>SUM('[1]Programación FONDO 100'!J40)</f>
        <v>0</v>
      </c>
      <c r="K50" s="31">
        <f>SUM('[1]Programación FONDO 100'!K40)</f>
        <v>0</v>
      </c>
      <c r="L50" s="26">
        <f t="shared" si="6"/>
        <v>367500</v>
      </c>
      <c r="M50" s="31">
        <f>SUM('[1]Programación FONDO 100'!M40)</f>
        <v>367500</v>
      </c>
      <c r="N50" s="31">
        <f>SUM('[1]Programación FONDO 100'!N40)</f>
        <v>0</v>
      </c>
      <c r="O50" s="31">
        <f>SUM('[1]Programación FONDO 100'!O40)</f>
        <v>0</v>
      </c>
      <c r="P50" s="26">
        <f t="shared" si="3"/>
        <v>367500</v>
      </c>
      <c r="Q50" s="31">
        <f>SUM('[1]Programación FONDO 100'!Q40)</f>
        <v>367500</v>
      </c>
      <c r="R50" s="31">
        <f>SUM('[1]Programación FONDO 100'!R40)</f>
        <v>0</v>
      </c>
      <c r="S50" s="31">
        <f>SUM('[1]Programación FONDO 100'!S40)</f>
        <v>0</v>
      </c>
      <c r="T50" s="26">
        <f t="shared" si="4"/>
        <v>367500</v>
      </c>
      <c r="U50" s="31">
        <f>SUM('[1]Programación FONDO 100'!U40)</f>
        <v>367500</v>
      </c>
      <c r="V50" s="31">
        <f>SUM('[1]Programación FONDO 100'!V40)</f>
        <v>0</v>
      </c>
      <c r="W50" s="31">
        <f>SUM('[1]Programación FONDO 100'!W40)</f>
        <v>0</v>
      </c>
      <c r="X50" s="26">
        <f t="shared" si="5"/>
        <v>367500</v>
      </c>
      <c r="Y50" s="33">
        <f t="shared" si="7"/>
        <v>1470000</v>
      </c>
    </row>
    <row r="51" spans="1:25" ht="30" x14ac:dyDescent="0.25">
      <c r="A51" s="27"/>
      <c r="B51" s="28"/>
      <c r="C51" s="28"/>
      <c r="D51" s="29"/>
      <c r="E51" s="29"/>
      <c r="F51" s="27"/>
      <c r="G51" s="30" t="s">
        <v>45</v>
      </c>
      <c r="H51" s="30" t="s">
        <v>46</v>
      </c>
      <c r="I51" s="31">
        <f>SUM('[1]Programación FONDO 100'!I41)</f>
        <v>122500</v>
      </c>
      <c r="J51" s="31">
        <f>SUM('[1]Programación FONDO 100'!J41)</f>
        <v>122500</v>
      </c>
      <c r="K51" s="31">
        <f>SUM('[1]Programación FONDO 100'!K41)</f>
        <v>122500</v>
      </c>
      <c r="L51" s="26">
        <f t="shared" si="6"/>
        <v>367500</v>
      </c>
      <c r="M51" s="31">
        <f>SUM('[1]Programación FONDO 100'!M41)</f>
        <v>122500</v>
      </c>
      <c r="N51" s="31">
        <f>SUM('[1]Programación FONDO 100'!N41)</f>
        <v>122500</v>
      </c>
      <c r="O51" s="31">
        <f>SUM('[1]Programación FONDO 100'!O41)</f>
        <v>122500</v>
      </c>
      <c r="P51" s="26">
        <f t="shared" si="3"/>
        <v>367500</v>
      </c>
      <c r="Q51" s="31">
        <f>SUM('[1]Programación FONDO 100'!Q41)</f>
        <v>122500</v>
      </c>
      <c r="R51" s="31">
        <f>SUM('[1]Programación FONDO 100'!R41)</f>
        <v>122500</v>
      </c>
      <c r="S51" s="31">
        <f>SUM('[1]Programación FONDO 100'!S41)</f>
        <v>122500</v>
      </c>
      <c r="T51" s="26">
        <f t="shared" si="4"/>
        <v>367500</v>
      </c>
      <c r="U51" s="31">
        <f>SUM('[1]Programación FONDO 100'!U41)</f>
        <v>122500</v>
      </c>
      <c r="V51" s="31">
        <f>SUM('[1]Programación FONDO 100'!V41)</f>
        <v>122500</v>
      </c>
      <c r="W51" s="31">
        <f>SUM('[1]Programación FONDO 100'!W41)</f>
        <v>122500</v>
      </c>
      <c r="X51" s="26">
        <f t="shared" si="5"/>
        <v>367500</v>
      </c>
      <c r="Y51" s="33">
        <f t="shared" si="7"/>
        <v>1470000</v>
      </c>
    </row>
    <row r="52" spans="1:25" ht="30" x14ac:dyDescent="0.25">
      <c r="A52" s="27" t="s">
        <v>41</v>
      </c>
      <c r="B52" s="28" t="s">
        <v>60</v>
      </c>
      <c r="C52" s="28">
        <v>100</v>
      </c>
      <c r="D52" s="29" t="s">
        <v>42</v>
      </c>
      <c r="E52" s="29"/>
      <c r="F52" s="27" t="s">
        <v>41</v>
      </c>
      <c r="G52" s="30" t="s">
        <v>43</v>
      </c>
      <c r="H52" s="30" t="s">
        <v>44</v>
      </c>
      <c r="I52" s="31">
        <f>SUM('[1]Programación FONDO 100'!I42)</f>
        <v>1454000</v>
      </c>
      <c r="J52" s="31">
        <f>SUM('[1]Programación FONDO 100'!J42)</f>
        <v>0</v>
      </c>
      <c r="K52" s="31">
        <f>SUM('[1]Programación FONDO 100'!K42)</f>
        <v>0</v>
      </c>
      <c r="L52" s="26">
        <f t="shared" si="6"/>
        <v>1454000</v>
      </c>
      <c r="M52" s="31">
        <f>SUM('[1]Programación FONDO 100'!M42)</f>
        <v>1284000</v>
      </c>
      <c r="N52" s="31">
        <f>SUM('[1]Programación FONDO 100'!N42)</f>
        <v>0</v>
      </c>
      <c r="O52" s="31">
        <f>SUM('[1]Programación FONDO 100'!O42)</f>
        <v>0</v>
      </c>
      <c r="P52" s="26">
        <f t="shared" si="3"/>
        <v>1284000</v>
      </c>
      <c r="Q52" s="31">
        <f>SUM('[1]Programación FONDO 100'!Q42)</f>
        <v>1284000</v>
      </c>
      <c r="R52" s="31">
        <f>SUM('[1]Programación FONDO 100'!R42)</f>
        <v>0</v>
      </c>
      <c r="S52" s="31">
        <f>SUM('[1]Programación FONDO 100'!S42)</f>
        <v>0</v>
      </c>
      <c r="T52" s="26">
        <f t="shared" si="4"/>
        <v>1284000</v>
      </c>
      <c r="U52" s="31">
        <f>SUM('[1]Programación FONDO 100'!U42)</f>
        <v>1284000</v>
      </c>
      <c r="V52" s="31">
        <f>SUM('[1]Programación FONDO 100'!V42)</f>
        <v>0</v>
      </c>
      <c r="W52" s="31">
        <f>SUM('[1]Programación FONDO 100'!W42)</f>
        <v>0</v>
      </c>
      <c r="X52" s="26">
        <f t="shared" si="5"/>
        <v>1284000</v>
      </c>
      <c r="Y52" s="33">
        <f t="shared" si="7"/>
        <v>5306000</v>
      </c>
    </row>
    <row r="53" spans="1:25" ht="30" x14ac:dyDescent="0.25">
      <c r="A53" s="27"/>
      <c r="B53" s="28"/>
      <c r="C53" s="28"/>
      <c r="D53" s="29"/>
      <c r="E53" s="29"/>
      <c r="F53" s="27"/>
      <c r="G53" s="30" t="s">
        <v>45</v>
      </c>
      <c r="H53" s="30" t="s">
        <v>46</v>
      </c>
      <c r="I53" s="31">
        <f>SUM('[1]Programación FONDO 100'!I43)</f>
        <v>546000</v>
      </c>
      <c r="J53" s="31">
        <f>SUM('[1]Programación FONDO 100'!J43)</f>
        <v>554000</v>
      </c>
      <c r="K53" s="31">
        <f>SUM('[1]Programación FONDO 100'!K43)</f>
        <v>354000</v>
      </c>
      <c r="L53" s="26">
        <f t="shared" si="6"/>
        <v>1454000</v>
      </c>
      <c r="M53" s="31">
        <f>SUM('[1]Programación FONDO 100'!M43)</f>
        <v>428000</v>
      </c>
      <c r="N53" s="31">
        <f>SUM('[1]Programación FONDO 100'!N43)</f>
        <v>428000</v>
      </c>
      <c r="O53" s="31">
        <f>SUM('[1]Programación FONDO 100'!O43)</f>
        <v>428000</v>
      </c>
      <c r="P53" s="26">
        <f t="shared" si="3"/>
        <v>1284000</v>
      </c>
      <c r="Q53" s="31">
        <f>SUM('[1]Programación FONDO 100'!Q43)</f>
        <v>428000</v>
      </c>
      <c r="R53" s="31">
        <f>SUM('[1]Programación FONDO 100'!R43)</f>
        <v>428000</v>
      </c>
      <c r="S53" s="31">
        <f>SUM('[1]Programación FONDO 100'!S43)</f>
        <v>428000</v>
      </c>
      <c r="T53" s="26">
        <f t="shared" si="4"/>
        <v>1284000</v>
      </c>
      <c r="U53" s="31">
        <f>SUM('[1]Programación FONDO 100'!U43)</f>
        <v>428000</v>
      </c>
      <c r="V53" s="31">
        <f>SUM('[1]Programación FONDO 100'!V43)</f>
        <v>428000</v>
      </c>
      <c r="W53" s="31">
        <f>SUM('[1]Programación FONDO 100'!W43)</f>
        <v>428000</v>
      </c>
      <c r="X53" s="26">
        <f t="shared" si="5"/>
        <v>1284000</v>
      </c>
      <c r="Y53" s="33">
        <f t="shared" si="7"/>
        <v>5306000</v>
      </c>
    </row>
    <row r="54" spans="1:25" ht="30" x14ac:dyDescent="0.25">
      <c r="A54" s="22" t="s">
        <v>41</v>
      </c>
      <c r="B54" s="23">
        <v>2.2000000000000002</v>
      </c>
      <c r="C54" s="23">
        <v>2083</v>
      </c>
      <c r="D54" s="24">
        <v>112</v>
      </c>
      <c r="E54" s="24"/>
      <c r="F54" s="24" t="s">
        <v>41</v>
      </c>
      <c r="G54" s="25" t="s">
        <v>43</v>
      </c>
      <c r="H54" s="25" t="s">
        <v>44</v>
      </c>
      <c r="I54" s="26">
        <f>+I56+I58+I60+I62+I64+I66+I68+I70+I72</f>
        <v>225000</v>
      </c>
      <c r="J54" s="26">
        <f t="shared" ref="J54:Y55" si="21">+J56+J58+J60+J62+J64+J66+J68+J70+J72</f>
        <v>0</v>
      </c>
      <c r="K54" s="26">
        <f t="shared" si="21"/>
        <v>0</v>
      </c>
      <c r="L54" s="26">
        <f t="shared" si="21"/>
        <v>225000</v>
      </c>
      <c r="M54" s="26">
        <f t="shared" si="21"/>
        <v>481130</v>
      </c>
      <c r="N54" s="26">
        <f t="shared" si="21"/>
        <v>0</v>
      </c>
      <c r="O54" s="26">
        <f t="shared" si="21"/>
        <v>0</v>
      </c>
      <c r="P54" s="26">
        <f t="shared" si="21"/>
        <v>481130</v>
      </c>
      <c r="Q54" s="26">
        <f t="shared" si="21"/>
        <v>525000</v>
      </c>
      <c r="R54" s="26">
        <f t="shared" si="21"/>
        <v>0</v>
      </c>
      <c r="S54" s="26">
        <f t="shared" si="21"/>
        <v>0</v>
      </c>
      <c r="T54" s="26">
        <f t="shared" si="21"/>
        <v>525000</v>
      </c>
      <c r="U54" s="26">
        <f t="shared" si="21"/>
        <v>501841</v>
      </c>
      <c r="V54" s="26">
        <f t="shared" si="21"/>
        <v>0</v>
      </c>
      <c r="W54" s="26">
        <f t="shared" si="21"/>
        <v>0</v>
      </c>
      <c r="X54" s="26">
        <f t="shared" si="21"/>
        <v>501841</v>
      </c>
      <c r="Y54" s="26">
        <f t="shared" si="21"/>
        <v>1732971</v>
      </c>
    </row>
    <row r="55" spans="1:25" ht="30" x14ac:dyDescent="0.25">
      <c r="A55" s="22"/>
      <c r="B55" s="23"/>
      <c r="C55" s="23"/>
      <c r="D55" s="24"/>
      <c r="E55" s="24"/>
      <c r="F55" s="24"/>
      <c r="G55" s="25" t="s">
        <v>45</v>
      </c>
      <c r="H55" s="25" t="s">
        <v>46</v>
      </c>
      <c r="I55" s="26">
        <f>+I57+I59+I61+I63+I65+I67+I69+I71+I73</f>
        <v>75000</v>
      </c>
      <c r="J55" s="26">
        <f t="shared" si="21"/>
        <v>75000</v>
      </c>
      <c r="K55" s="26">
        <f t="shared" si="21"/>
        <v>75000</v>
      </c>
      <c r="L55" s="26">
        <f t="shared" si="21"/>
        <v>225000</v>
      </c>
      <c r="M55" s="26">
        <f t="shared" si="21"/>
        <v>181130</v>
      </c>
      <c r="N55" s="26">
        <f t="shared" si="21"/>
        <v>175000</v>
      </c>
      <c r="O55" s="26">
        <f t="shared" si="21"/>
        <v>125000</v>
      </c>
      <c r="P55" s="26">
        <f t="shared" si="21"/>
        <v>481130</v>
      </c>
      <c r="Q55" s="26">
        <f t="shared" si="21"/>
        <v>175000</v>
      </c>
      <c r="R55" s="26">
        <f t="shared" si="21"/>
        <v>175000</v>
      </c>
      <c r="S55" s="26">
        <f t="shared" si="21"/>
        <v>175000</v>
      </c>
      <c r="T55" s="26">
        <f t="shared" si="21"/>
        <v>525000</v>
      </c>
      <c r="U55" s="26">
        <f t="shared" si="21"/>
        <v>301841</v>
      </c>
      <c r="V55" s="26">
        <f t="shared" si="21"/>
        <v>100000</v>
      </c>
      <c r="W55" s="26">
        <f t="shared" si="21"/>
        <v>100000</v>
      </c>
      <c r="X55" s="26">
        <f t="shared" si="21"/>
        <v>501841</v>
      </c>
      <c r="Y55" s="26">
        <f>+Y57+Y59+Y61+Y63+Y65+Y67+Y69+Y71+Y73</f>
        <v>1732971</v>
      </c>
    </row>
    <row r="56" spans="1:25" ht="30" x14ac:dyDescent="0.25">
      <c r="A56" s="27" t="s">
        <v>41</v>
      </c>
      <c r="B56" s="28" t="s">
        <v>50</v>
      </c>
      <c r="C56" s="28">
        <v>2083</v>
      </c>
      <c r="D56" s="29">
        <v>112</v>
      </c>
      <c r="E56" s="29"/>
      <c r="F56" s="27" t="s">
        <v>41</v>
      </c>
      <c r="G56" s="30" t="s">
        <v>43</v>
      </c>
      <c r="H56" s="30" t="s">
        <v>44</v>
      </c>
      <c r="I56" s="34">
        <f>SUM('[1]Programación  fondo 2083'!I26)</f>
        <v>0</v>
      </c>
      <c r="J56" s="34">
        <f>SUM('[1]Programación  fondo 2083'!J26)</f>
        <v>0</v>
      </c>
      <c r="K56" s="34">
        <f>SUM('[1]Programación  fondo 2083'!K26)</f>
        <v>0</v>
      </c>
      <c r="L56" s="26">
        <f t="shared" ref="L56:L73" si="22">SUM(I56:K56)</f>
        <v>0</v>
      </c>
      <c r="M56" s="34">
        <f>SUM('[1]Programación  fondo 2083'!M26)</f>
        <v>0</v>
      </c>
      <c r="N56" s="34">
        <f>SUM('[1]Programación  fondo 2083'!N26)</f>
        <v>0</v>
      </c>
      <c r="O56" s="34">
        <f>SUM('[1]Programación  fondo 2083'!O26)</f>
        <v>0</v>
      </c>
      <c r="P56" s="26">
        <f t="shared" ref="P56:P73" si="23">SUM(M56:O56)</f>
        <v>0</v>
      </c>
      <c r="Q56" s="34">
        <f>SUM('[1]Programación  fondo 2083'!Q26)</f>
        <v>0</v>
      </c>
      <c r="R56" s="34">
        <f>SUM('[1]Programación  fondo 2083'!R26)</f>
        <v>0</v>
      </c>
      <c r="S56" s="34">
        <f>SUM('[1]Programación  fondo 2083'!S26)</f>
        <v>0</v>
      </c>
      <c r="T56" s="26">
        <f t="shared" ref="T56:T73" si="24">SUM(Q56:S56)</f>
        <v>0</v>
      </c>
      <c r="U56" s="34">
        <f>SUM('[1]Programación  fondo 2083'!U26)</f>
        <v>0</v>
      </c>
      <c r="V56" s="34">
        <f>SUM('[1]Programación  fondo 2083'!V26)</f>
        <v>0</v>
      </c>
      <c r="W56" s="34">
        <f>SUM('[1]Programación  fondo 2083'!W26)</f>
        <v>0</v>
      </c>
      <c r="X56" s="26">
        <f t="shared" ref="X56:X73" si="25">SUM(U56:W56)</f>
        <v>0</v>
      </c>
      <c r="Y56" s="33">
        <f t="shared" ref="Y56:Y73" si="26">SUM(L56+P56+T56+X56)</f>
        <v>0</v>
      </c>
    </row>
    <row r="57" spans="1:25" ht="30" x14ac:dyDescent="0.25">
      <c r="A57" s="27"/>
      <c r="B57" s="28"/>
      <c r="C57" s="28"/>
      <c r="D57" s="29"/>
      <c r="E57" s="29"/>
      <c r="F57" s="27"/>
      <c r="G57" s="30" t="s">
        <v>45</v>
      </c>
      <c r="H57" s="30" t="s">
        <v>46</v>
      </c>
      <c r="I57" s="34">
        <f>SUM('[1]Programación  fondo 2083'!I27)</f>
        <v>0</v>
      </c>
      <c r="J57" s="34">
        <f>SUM('[1]Programación  fondo 2083'!J27)</f>
        <v>0</v>
      </c>
      <c r="K57" s="34">
        <f>SUM('[1]Programación  fondo 2083'!K27)</f>
        <v>0</v>
      </c>
      <c r="L57" s="26">
        <f t="shared" si="22"/>
        <v>0</v>
      </c>
      <c r="M57" s="34">
        <f>SUM('[1]Programación  fondo 2083'!M27)</f>
        <v>0</v>
      </c>
      <c r="N57" s="34">
        <f>SUM('[1]Programación  fondo 2083'!N27)</f>
        <v>0</v>
      </c>
      <c r="O57" s="34">
        <f>SUM('[1]Programación  fondo 2083'!O27)</f>
        <v>0</v>
      </c>
      <c r="P57" s="26">
        <f t="shared" si="23"/>
        <v>0</v>
      </c>
      <c r="Q57" s="34">
        <f>SUM('[1]Programación  fondo 2083'!Q27)</f>
        <v>0</v>
      </c>
      <c r="R57" s="34">
        <f>SUM('[1]Programación  fondo 2083'!R27)</f>
        <v>0</v>
      </c>
      <c r="S57" s="34">
        <f>SUM('[1]Programación  fondo 2083'!S27)</f>
        <v>0</v>
      </c>
      <c r="T57" s="26">
        <f t="shared" si="24"/>
        <v>0</v>
      </c>
      <c r="U57" s="34">
        <f>SUM('[1]Programación  fondo 2083'!U27)</f>
        <v>0</v>
      </c>
      <c r="V57" s="34">
        <f>SUM('[1]Programación  fondo 2083'!V27)</f>
        <v>0</v>
      </c>
      <c r="W57" s="34">
        <f>SUM('[1]Programación  fondo 2083'!W27)</f>
        <v>0</v>
      </c>
      <c r="X57" s="26">
        <f t="shared" si="25"/>
        <v>0</v>
      </c>
      <c r="Y57" s="33">
        <f t="shared" si="26"/>
        <v>0</v>
      </c>
    </row>
    <row r="58" spans="1:25" ht="30" x14ac:dyDescent="0.25">
      <c r="A58" s="27" t="s">
        <v>41</v>
      </c>
      <c r="B58" s="28" t="s">
        <v>51</v>
      </c>
      <c r="C58" s="28">
        <v>2083</v>
      </c>
      <c r="D58" s="29">
        <v>112</v>
      </c>
      <c r="E58" s="29" t="s">
        <v>52</v>
      </c>
      <c r="F58" s="27" t="s">
        <v>41</v>
      </c>
      <c r="G58" s="30" t="s">
        <v>43</v>
      </c>
      <c r="H58" s="30" t="s">
        <v>44</v>
      </c>
      <c r="I58" s="34">
        <f>SUM('[1]Programación  fondo 2083'!I28)</f>
        <v>0</v>
      </c>
      <c r="J58" s="34">
        <f>SUM('[1]Programación  fondo 2083'!J28)</f>
        <v>0</v>
      </c>
      <c r="K58" s="34">
        <f>SUM('[1]Programación  fondo 2083'!K28)</f>
        <v>0</v>
      </c>
      <c r="L58" s="26">
        <f t="shared" si="22"/>
        <v>0</v>
      </c>
      <c r="M58" s="34">
        <f>SUM('[1]Programación  fondo 2083'!M28)</f>
        <v>0</v>
      </c>
      <c r="N58" s="34">
        <f>SUM('[1]Programación  fondo 2083'!N28)</f>
        <v>0</v>
      </c>
      <c r="O58" s="34">
        <f>SUM('[1]Programación  fondo 2083'!O28)</f>
        <v>0</v>
      </c>
      <c r="P58" s="26">
        <f t="shared" si="23"/>
        <v>0</v>
      </c>
      <c r="Q58" s="34">
        <f>SUM('[1]Programación  fondo 2083'!Q28)</f>
        <v>0</v>
      </c>
      <c r="R58" s="34">
        <f>SUM('[1]Programación  fondo 2083'!R28)</f>
        <v>0</v>
      </c>
      <c r="S58" s="34">
        <f>SUM('[1]Programación  fondo 2083'!S28)</f>
        <v>0</v>
      </c>
      <c r="T58" s="26">
        <f t="shared" si="24"/>
        <v>0</v>
      </c>
      <c r="U58" s="34">
        <f>SUM('[1]Programación  fondo 2083'!U28)</f>
        <v>0</v>
      </c>
      <c r="V58" s="34">
        <f>SUM('[1]Programación  fondo 2083'!V28)</f>
        <v>0</v>
      </c>
      <c r="W58" s="34">
        <f>SUM('[1]Programación  fondo 2083'!W28)</f>
        <v>0</v>
      </c>
      <c r="X58" s="26">
        <f t="shared" si="25"/>
        <v>0</v>
      </c>
      <c r="Y58" s="33">
        <f t="shared" si="26"/>
        <v>0</v>
      </c>
    </row>
    <row r="59" spans="1:25" ht="30" x14ac:dyDescent="0.25">
      <c r="A59" s="27"/>
      <c r="B59" s="28"/>
      <c r="C59" s="28"/>
      <c r="D59" s="29"/>
      <c r="E59" s="29"/>
      <c r="F59" s="27"/>
      <c r="G59" s="30" t="s">
        <v>45</v>
      </c>
      <c r="H59" s="30" t="s">
        <v>46</v>
      </c>
      <c r="I59" s="34">
        <f>SUM('[1]Programación  fondo 2083'!I29)</f>
        <v>0</v>
      </c>
      <c r="J59" s="34">
        <f>SUM('[1]Programación  fondo 2083'!J29)</f>
        <v>0</v>
      </c>
      <c r="K59" s="34">
        <f>SUM('[1]Programación  fondo 2083'!K29)</f>
        <v>0</v>
      </c>
      <c r="L59" s="26">
        <f t="shared" si="22"/>
        <v>0</v>
      </c>
      <c r="M59" s="34">
        <f>SUM('[1]Programación  fondo 2083'!M29)</f>
        <v>0</v>
      </c>
      <c r="N59" s="34">
        <f>SUM('[1]Programación  fondo 2083'!N29)</f>
        <v>0</v>
      </c>
      <c r="O59" s="34">
        <f>SUM('[1]Programación  fondo 2083'!O29)</f>
        <v>0</v>
      </c>
      <c r="P59" s="26">
        <f t="shared" si="23"/>
        <v>0</v>
      </c>
      <c r="Q59" s="34">
        <f>SUM('[1]Programación  fondo 2083'!Q29)</f>
        <v>0</v>
      </c>
      <c r="R59" s="34">
        <f>SUM('[1]Programación  fondo 2083'!R29)</f>
        <v>0</v>
      </c>
      <c r="S59" s="34">
        <f>SUM('[1]Programación  fondo 2083'!S29)</f>
        <v>0</v>
      </c>
      <c r="T59" s="26">
        <f t="shared" si="24"/>
        <v>0</v>
      </c>
      <c r="U59" s="34">
        <f>SUM('[1]Programación  fondo 2083'!U29)</f>
        <v>0</v>
      </c>
      <c r="V59" s="34">
        <f>SUM('[1]Programación  fondo 2083'!V29)</f>
        <v>0</v>
      </c>
      <c r="W59" s="34">
        <f>SUM('[1]Programación  fondo 2083'!W29)</f>
        <v>0</v>
      </c>
      <c r="X59" s="26">
        <f t="shared" si="25"/>
        <v>0</v>
      </c>
      <c r="Y59" s="33">
        <f t="shared" si="26"/>
        <v>0</v>
      </c>
    </row>
    <row r="60" spans="1:25" ht="30" x14ac:dyDescent="0.25">
      <c r="A60" s="27" t="s">
        <v>41</v>
      </c>
      <c r="B60" s="28" t="s">
        <v>53</v>
      </c>
      <c r="C60" s="28">
        <v>2083</v>
      </c>
      <c r="D60" s="29">
        <v>112</v>
      </c>
      <c r="E60" s="29" t="s">
        <v>54</v>
      </c>
      <c r="F60" s="27" t="s">
        <v>41</v>
      </c>
      <c r="G60" s="30" t="s">
        <v>43</v>
      </c>
      <c r="H60" s="30" t="s">
        <v>44</v>
      </c>
      <c r="I60" s="34">
        <f>SUM('[1]Programación  fondo 2083'!I30)</f>
        <v>225000</v>
      </c>
      <c r="J60" s="34">
        <f>SUM('[1]Programación  fondo 2083'!J30)</f>
        <v>0</v>
      </c>
      <c r="K60" s="34">
        <f>SUM('[1]Programación  fondo 2083'!K30)</f>
        <v>0</v>
      </c>
      <c r="L60" s="26">
        <f t="shared" si="22"/>
        <v>225000</v>
      </c>
      <c r="M60" s="34">
        <f>SUM('[1]Programación  fondo 2083'!M30)</f>
        <v>225000</v>
      </c>
      <c r="N60" s="34">
        <f>SUM('[1]Programación  fondo 2083'!N30)</f>
        <v>0</v>
      </c>
      <c r="O60" s="34">
        <f>SUM('[1]Programación  fondo 2083'!O30)</f>
        <v>0</v>
      </c>
      <c r="P60" s="26">
        <f>SUM(M60:O60)</f>
        <v>225000</v>
      </c>
      <c r="Q60" s="34">
        <f>SUM('[1]Programación  fondo 2083'!Q30)</f>
        <v>225000</v>
      </c>
      <c r="R60" s="34">
        <f>SUM('[1]Programación  fondo 2083'!R30)</f>
        <v>0</v>
      </c>
      <c r="S60" s="34">
        <f>SUM('[1]Programación  fondo 2083'!S30)</f>
        <v>0</v>
      </c>
      <c r="T60" s="26">
        <f t="shared" si="24"/>
        <v>225000</v>
      </c>
      <c r="U60" s="34">
        <f>SUM('[1]Programación  fondo 2083'!U30)</f>
        <v>201841</v>
      </c>
      <c r="V60" s="34">
        <f>SUM('[1]Programación  fondo 2083'!V30)</f>
        <v>0</v>
      </c>
      <c r="W60" s="34">
        <f>SUM('[1]Programación  fondo 2083'!W30)</f>
        <v>0</v>
      </c>
      <c r="X60" s="26">
        <f t="shared" si="25"/>
        <v>201841</v>
      </c>
      <c r="Y60" s="33">
        <f t="shared" si="26"/>
        <v>876841</v>
      </c>
    </row>
    <row r="61" spans="1:25" ht="30" x14ac:dyDescent="0.25">
      <c r="A61" s="27"/>
      <c r="B61" s="28"/>
      <c r="C61" s="28"/>
      <c r="D61" s="29"/>
      <c r="E61" s="29"/>
      <c r="F61" s="27"/>
      <c r="G61" s="30" t="s">
        <v>45</v>
      </c>
      <c r="H61" s="30" t="s">
        <v>46</v>
      </c>
      <c r="I61" s="34">
        <f>SUM('[1]Programación  fondo 2083'!I31)</f>
        <v>75000</v>
      </c>
      <c r="J61" s="34">
        <f>SUM('[1]Programación  fondo 2083'!J31)</f>
        <v>75000</v>
      </c>
      <c r="K61" s="34">
        <f>SUM('[1]Programación  fondo 2083'!K31)</f>
        <v>75000</v>
      </c>
      <c r="L61" s="26">
        <f t="shared" si="22"/>
        <v>225000</v>
      </c>
      <c r="M61" s="34">
        <f>SUM('[1]Programación  fondo 2083'!M31)</f>
        <v>75000</v>
      </c>
      <c r="N61" s="34">
        <f>SUM('[1]Programación  fondo 2083'!N31)</f>
        <v>75000</v>
      </c>
      <c r="O61" s="34">
        <f>SUM('[1]Programación  fondo 2083'!O31)</f>
        <v>75000</v>
      </c>
      <c r="P61" s="26">
        <f>SUM(M61:O61)</f>
        <v>225000</v>
      </c>
      <c r="Q61" s="34">
        <f>SUM('[1]Programación  fondo 2083'!Q31)</f>
        <v>75000</v>
      </c>
      <c r="R61" s="34">
        <f>SUM('[1]Programación  fondo 2083'!R31)</f>
        <v>75000</v>
      </c>
      <c r="S61" s="34">
        <f>SUM('[1]Programación  fondo 2083'!S31)</f>
        <v>75000</v>
      </c>
      <c r="T61" s="26">
        <f t="shared" si="24"/>
        <v>225000</v>
      </c>
      <c r="U61" s="34">
        <f>SUM('[1]Programación  fondo 2083'!U31)</f>
        <v>201841</v>
      </c>
      <c r="V61" s="34">
        <f>SUM('[1]Programación  fondo 2083'!V31)</f>
        <v>0</v>
      </c>
      <c r="W61" s="34">
        <f>SUM('[1]Programación  fondo 2083'!W31)</f>
        <v>0</v>
      </c>
      <c r="X61" s="26">
        <f t="shared" si="25"/>
        <v>201841</v>
      </c>
      <c r="Y61" s="33">
        <f t="shared" si="26"/>
        <v>876841</v>
      </c>
    </row>
    <row r="62" spans="1:25" ht="30" x14ac:dyDescent="0.25">
      <c r="A62" s="27" t="s">
        <v>41</v>
      </c>
      <c r="B62" s="28" t="s">
        <v>55</v>
      </c>
      <c r="C62" s="28">
        <v>2083</v>
      </c>
      <c r="D62" s="29">
        <v>112</v>
      </c>
      <c r="E62" s="29"/>
      <c r="F62" s="27" t="s">
        <v>41</v>
      </c>
      <c r="G62" s="30" t="s">
        <v>43</v>
      </c>
      <c r="H62" s="30" t="s">
        <v>44</v>
      </c>
      <c r="I62" s="34">
        <f>SUM('[1]Programación  fondo 2083'!I32)</f>
        <v>0</v>
      </c>
      <c r="J62" s="34">
        <f>SUM('[1]Programación  fondo 2083'!J32)</f>
        <v>0</v>
      </c>
      <c r="K62" s="34">
        <f>SUM('[1]Programación  fondo 2083'!K32)</f>
        <v>0</v>
      </c>
      <c r="L62" s="26">
        <f t="shared" si="22"/>
        <v>0</v>
      </c>
      <c r="M62" s="34">
        <f>SUM('[1]Programación  fondo 2083'!M32)</f>
        <v>0</v>
      </c>
      <c r="N62" s="34">
        <f>SUM('[1]Programación  fondo 2083'!N32)</f>
        <v>0</v>
      </c>
      <c r="O62" s="34">
        <f>SUM('[1]Programación  fondo 2083'!O32)</f>
        <v>0</v>
      </c>
      <c r="P62" s="26">
        <f t="shared" si="23"/>
        <v>0</v>
      </c>
      <c r="Q62" s="34">
        <f>SUM('[1]Programación  fondo 2083'!Q32)</f>
        <v>0</v>
      </c>
      <c r="R62" s="34">
        <f>SUM('[1]Programación  fondo 2083'!R32)</f>
        <v>0</v>
      </c>
      <c r="S62" s="34">
        <f>SUM('[1]Programación  fondo 2083'!S32)</f>
        <v>0</v>
      </c>
      <c r="T62" s="26">
        <f t="shared" si="24"/>
        <v>0</v>
      </c>
      <c r="U62" s="34">
        <f>SUM('[1]Programación  fondo 2083'!U32)</f>
        <v>0</v>
      </c>
      <c r="V62" s="34">
        <f>SUM('[1]Programación  fondo 2083'!V32)</f>
        <v>0</v>
      </c>
      <c r="W62" s="34">
        <f>SUM('[1]Programación  fondo 2083'!W32)</f>
        <v>0</v>
      </c>
      <c r="X62" s="26">
        <f t="shared" si="25"/>
        <v>0</v>
      </c>
      <c r="Y62" s="33">
        <f t="shared" si="26"/>
        <v>0</v>
      </c>
    </row>
    <row r="63" spans="1:25" ht="30" x14ac:dyDescent="0.25">
      <c r="A63" s="27"/>
      <c r="B63" s="28"/>
      <c r="C63" s="28"/>
      <c r="D63" s="29"/>
      <c r="E63" s="29"/>
      <c r="F63" s="27"/>
      <c r="G63" s="30" t="s">
        <v>45</v>
      </c>
      <c r="H63" s="30" t="s">
        <v>46</v>
      </c>
      <c r="I63" s="34">
        <f>SUM('[1]Programación  fondo 2083'!I33)</f>
        <v>0</v>
      </c>
      <c r="J63" s="34">
        <f>SUM('[1]Programación  fondo 2083'!J33)</f>
        <v>0</v>
      </c>
      <c r="K63" s="34">
        <f>SUM('[1]Programación  fondo 2083'!K33)</f>
        <v>0</v>
      </c>
      <c r="L63" s="26">
        <f t="shared" si="22"/>
        <v>0</v>
      </c>
      <c r="M63" s="34">
        <f>SUM('[1]Programación  fondo 2083'!M33)</f>
        <v>0</v>
      </c>
      <c r="N63" s="34">
        <f>SUM('[1]Programación  fondo 2083'!N33)</f>
        <v>0</v>
      </c>
      <c r="O63" s="34">
        <f>SUM('[1]Programación  fondo 2083'!O33)</f>
        <v>0</v>
      </c>
      <c r="P63" s="26">
        <f>SUM(M63:O63)</f>
        <v>0</v>
      </c>
      <c r="Q63" s="34">
        <f>SUM('[1]Programación  fondo 2083'!Q33)</f>
        <v>0</v>
      </c>
      <c r="R63" s="34">
        <f>SUM('[1]Programación  fondo 2083'!R33)</f>
        <v>0</v>
      </c>
      <c r="S63" s="34">
        <f>SUM('[1]Programación  fondo 2083'!S33)</f>
        <v>0</v>
      </c>
      <c r="T63" s="26">
        <f t="shared" si="24"/>
        <v>0</v>
      </c>
      <c r="U63" s="34">
        <f>SUM('[1]Programación  fondo 2083'!U33)</f>
        <v>0</v>
      </c>
      <c r="V63" s="34">
        <f>SUM('[1]Programación  fondo 2083'!V33)</f>
        <v>0</v>
      </c>
      <c r="W63" s="34">
        <f>SUM('[1]Programación  fondo 2083'!W33)</f>
        <v>0</v>
      </c>
      <c r="X63" s="26">
        <f t="shared" si="25"/>
        <v>0</v>
      </c>
      <c r="Y63" s="33">
        <f t="shared" si="26"/>
        <v>0</v>
      </c>
    </row>
    <row r="64" spans="1:25" ht="30" x14ac:dyDescent="0.25">
      <c r="A64" s="27" t="s">
        <v>41</v>
      </c>
      <c r="B64" s="28" t="s">
        <v>56</v>
      </c>
      <c r="C64" s="28">
        <v>2083</v>
      </c>
      <c r="D64" s="29">
        <v>112</v>
      </c>
      <c r="E64" s="29"/>
      <c r="F64" s="27" t="s">
        <v>41</v>
      </c>
      <c r="G64" s="30" t="s">
        <v>43</v>
      </c>
      <c r="H64" s="30" t="s">
        <v>44</v>
      </c>
      <c r="I64" s="34">
        <f>SUM('[1]Programación  fondo 2083'!I34)</f>
        <v>0</v>
      </c>
      <c r="J64" s="34">
        <f>SUM('[1]Programación  fondo 2083'!J34)</f>
        <v>0</v>
      </c>
      <c r="K64" s="34">
        <f>SUM('[1]Programación  fondo 2083'!K34)</f>
        <v>0</v>
      </c>
      <c r="L64" s="26">
        <f t="shared" si="22"/>
        <v>0</v>
      </c>
      <c r="M64" s="34">
        <f>SUM('[1]Programación  fondo 2083'!M34)</f>
        <v>0</v>
      </c>
      <c r="N64" s="34">
        <f>SUM('[1]Programación  fondo 2083'!N34)</f>
        <v>0</v>
      </c>
      <c r="O64" s="34">
        <f>SUM('[1]Programación  fondo 2083'!O34)</f>
        <v>0</v>
      </c>
      <c r="P64" s="26">
        <f t="shared" si="23"/>
        <v>0</v>
      </c>
      <c r="Q64" s="34">
        <f>SUM('[1]Programación  fondo 2083'!Q34)</f>
        <v>0</v>
      </c>
      <c r="R64" s="34">
        <f>SUM('[1]Programación  fondo 2083'!R34)</f>
        <v>0</v>
      </c>
      <c r="S64" s="34">
        <f>SUM('[1]Programación  fondo 2083'!S34)</f>
        <v>0</v>
      </c>
      <c r="T64" s="26">
        <f t="shared" si="24"/>
        <v>0</v>
      </c>
      <c r="U64" s="34">
        <f>SUM('[1]Programación  fondo 2083'!U34)</f>
        <v>0</v>
      </c>
      <c r="V64" s="34">
        <f>SUM('[1]Programación  fondo 2083'!V34)</f>
        <v>0</v>
      </c>
      <c r="W64" s="34">
        <f>SUM('[1]Programación  fondo 2083'!W34)</f>
        <v>0</v>
      </c>
      <c r="X64" s="26">
        <f t="shared" si="25"/>
        <v>0</v>
      </c>
      <c r="Y64" s="33">
        <f t="shared" si="26"/>
        <v>0</v>
      </c>
    </row>
    <row r="65" spans="1:25" ht="30" x14ac:dyDescent="0.25">
      <c r="A65" s="27"/>
      <c r="B65" s="28"/>
      <c r="C65" s="28"/>
      <c r="D65" s="29"/>
      <c r="E65" s="29"/>
      <c r="F65" s="27"/>
      <c r="G65" s="30" t="s">
        <v>45</v>
      </c>
      <c r="H65" s="30" t="s">
        <v>46</v>
      </c>
      <c r="I65" s="34">
        <f>SUM('[1]Programación  fondo 2083'!I35)</f>
        <v>0</v>
      </c>
      <c r="J65" s="34">
        <f>SUM('[1]Programación  fondo 2083'!J35)</f>
        <v>0</v>
      </c>
      <c r="K65" s="34">
        <f>SUM('[1]Programación  fondo 2083'!K35)</f>
        <v>0</v>
      </c>
      <c r="L65" s="26">
        <f t="shared" si="22"/>
        <v>0</v>
      </c>
      <c r="M65" s="34">
        <f>SUM('[1]Programación  fondo 2083'!M35)</f>
        <v>0</v>
      </c>
      <c r="N65" s="34">
        <f>SUM('[1]Programación  fondo 2083'!N35)</f>
        <v>0</v>
      </c>
      <c r="O65" s="34">
        <f>SUM('[1]Programación  fondo 2083'!O35)</f>
        <v>0</v>
      </c>
      <c r="P65" s="26">
        <f t="shared" si="23"/>
        <v>0</v>
      </c>
      <c r="Q65" s="34">
        <f>SUM('[1]Programación  fondo 2083'!Q35)</f>
        <v>0</v>
      </c>
      <c r="R65" s="34">
        <f>SUM('[1]Programación  fondo 2083'!R35)</f>
        <v>0</v>
      </c>
      <c r="S65" s="34">
        <f>SUM('[1]Programación  fondo 2083'!S35)</f>
        <v>0</v>
      </c>
      <c r="T65" s="26">
        <f t="shared" si="24"/>
        <v>0</v>
      </c>
      <c r="U65" s="34">
        <f>SUM('[1]Programación  fondo 2083'!U35)</f>
        <v>0</v>
      </c>
      <c r="V65" s="34">
        <f>SUM('[1]Programación  fondo 2083'!V35)</f>
        <v>0</v>
      </c>
      <c r="W65" s="34">
        <f>SUM('[1]Programación  fondo 2083'!W35)</f>
        <v>0</v>
      </c>
      <c r="X65" s="26">
        <f t="shared" si="25"/>
        <v>0</v>
      </c>
      <c r="Y65" s="33">
        <f t="shared" si="26"/>
        <v>0</v>
      </c>
    </row>
    <row r="66" spans="1:25" ht="30" x14ac:dyDescent="0.25">
      <c r="A66" s="27" t="s">
        <v>41</v>
      </c>
      <c r="B66" s="28" t="s">
        <v>57</v>
      </c>
      <c r="C66" s="28">
        <v>2083</v>
      </c>
      <c r="D66" s="29">
        <v>112</v>
      </c>
      <c r="E66" s="29"/>
      <c r="F66" s="27" t="s">
        <v>41</v>
      </c>
      <c r="G66" s="30" t="s">
        <v>43</v>
      </c>
      <c r="H66" s="30" t="s">
        <v>44</v>
      </c>
      <c r="I66" s="34">
        <f>SUM('[1]Programación  fondo 2083'!I36)</f>
        <v>0</v>
      </c>
      <c r="J66" s="34">
        <f>SUM('[1]Programación  fondo 2083'!J36)</f>
        <v>0</v>
      </c>
      <c r="K66" s="34">
        <f>SUM('[1]Programación  fondo 2083'!K36)</f>
        <v>0</v>
      </c>
      <c r="L66" s="26">
        <f t="shared" si="22"/>
        <v>0</v>
      </c>
      <c r="M66" s="34">
        <f>SUM('[1]Programación  fondo 2083'!M36)</f>
        <v>0</v>
      </c>
      <c r="N66" s="34">
        <f>SUM('[1]Programación  fondo 2083'!N36)</f>
        <v>0</v>
      </c>
      <c r="O66" s="34">
        <f>SUM('[1]Programación  fondo 2083'!O36)</f>
        <v>0</v>
      </c>
      <c r="P66" s="26">
        <f t="shared" si="23"/>
        <v>0</v>
      </c>
      <c r="Q66" s="34">
        <f>SUM('[1]Programación  fondo 2083'!Q36)</f>
        <v>0</v>
      </c>
      <c r="R66" s="34">
        <f>SUM('[1]Programación  fondo 2083'!R36)</f>
        <v>0</v>
      </c>
      <c r="S66" s="34">
        <f>SUM('[1]Programación  fondo 2083'!S36)</f>
        <v>0</v>
      </c>
      <c r="T66" s="26">
        <f t="shared" si="24"/>
        <v>0</v>
      </c>
      <c r="U66" s="34">
        <f>SUM('[1]Programación  fondo 2083'!U36)</f>
        <v>0</v>
      </c>
      <c r="V66" s="34">
        <f>SUM('[1]Programación  fondo 2083'!V36)</f>
        <v>0</v>
      </c>
      <c r="W66" s="34">
        <f>SUM('[1]Programación  fondo 2083'!W36)</f>
        <v>0</v>
      </c>
      <c r="X66" s="26">
        <f t="shared" si="25"/>
        <v>0</v>
      </c>
      <c r="Y66" s="33">
        <f t="shared" si="26"/>
        <v>0</v>
      </c>
    </row>
    <row r="67" spans="1:25" ht="30" x14ac:dyDescent="0.25">
      <c r="A67" s="27"/>
      <c r="B67" s="28"/>
      <c r="C67" s="28"/>
      <c r="D67" s="29"/>
      <c r="E67" s="29"/>
      <c r="F67" s="27"/>
      <c r="G67" s="30" t="s">
        <v>45</v>
      </c>
      <c r="H67" s="30" t="s">
        <v>46</v>
      </c>
      <c r="I67" s="34">
        <f>SUM('[1]Programación  fondo 2083'!I37)</f>
        <v>0</v>
      </c>
      <c r="J67" s="34">
        <f>SUM('[1]Programación  fondo 2083'!J37)</f>
        <v>0</v>
      </c>
      <c r="K67" s="34">
        <f>SUM('[1]Programación  fondo 2083'!K37)</f>
        <v>0</v>
      </c>
      <c r="L67" s="26">
        <f>SUM(I67:K67)</f>
        <v>0</v>
      </c>
      <c r="M67" s="34">
        <f>SUM('[1]Programación  fondo 2083'!M37)</f>
        <v>0</v>
      </c>
      <c r="N67" s="34">
        <f>SUM('[1]Programación  fondo 2083'!N37)</f>
        <v>0</v>
      </c>
      <c r="O67" s="34">
        <f>SUM('[1]Programación  fondo 2083'!O37)</f>
        <v>0</v>
      </c>
      <c r="P67" s="26">
        <f t="shared" si="23"/>
        <v>0</v>
      </c>
      <c r="Q67" s="34">
        <f>SUM('[1]Programación  fondo 2083'!Q37)</f>
        <v>0</v>
      </c>
      <c r="R67" s="34">
        <f>SUM('[1]Programación  fondo 2083'!R37)</f>
        <v>0</v>
      </c>
      <c r="S67" s="34">
        <f>SUM('[1]Programación  fondo 2083'!S37)</f>
        <v>0</v>
      </c>
      <c r="T67" s="26">
        <f t="shared" si="24"/>
        <v>0</v>
      </c>
      <c r="U67" s="34">
        <f>SUM('[1]Programación  fondo 2083'!U37)</f>
        <v>0</v>
      </c>
      <c r="V67" s="34">
        <f>SUM('[1]Programación  fondo 2083'!V37)</f>
        <v>0</v>
      </c>
      <c r="W67" s="34">
        <f>SUM('[1]Programación  fondo 2083'!W37)</f>
        <v>0</v>
      </c>
      <c r="X67" s="26">
        <f t="shared" si="25"/>
        <v>0</v>
      </c>
      <c r="Y67" s="33">
        <f t="shared" si="26"/>
        <v>0</v>
      </c>
    </row>
    <row r="68" spans="1:25" ht="30" x14ac:dyDescent="0.25">
      <c r="A68" s="27" t="s">
        <v>41</v>
      </c>
      <c r="B68" s="28" t="s">
        <v>58</v>
      </c>
      <c r="C68" s="28">
        <v>2083</v>
      </c>
      <c r="D68" s="29">
        <v>112</v>
      </c>
      <c r="E68" s="29"/>
      <c r="F68" s="27" t="s">
        <v>41</v>
      </c>
      <c r="G68" s="30" t="s">
        <v>43</v>
      </c>
      <c r="H68" s="30" t="s">
        <v>44</v>
      </c>
      <c r="I68" s="34">
        <f>SUM('[1]Programación  fondo 2083'!I38)</f>
        <v>0</v>
      </c>
      <c r="J68" s="34">
        <f>SUM('[1]Programación  fondo 2083'!J38)</f>
        <v>0</v>
      </c>
      <c r="K68" s="34">
        <f>SUM('[1]Programación  fondo 2083'!K38)</f>
        <v>0</v>
      </c>
      <c r="L68" s="26">
        <f t="shared" si="22"/>
        <v>0</v>
      </c>
      <c r="M68" s="34">
        <f>SUM('[1]Programación  fondo 2083'!M38)</f>
        <v>0</v>
      </c>
      <c r="N68" s="34">
        <f>SUM('[1]Programación  fondo 2083'!N38)</f>
        <v>0</v>
      </c>
      <c r="O68" s="34">
        <f>SUM('[1]Programación  fondo 2083'!O38)</f>
        <v>0</v>
      </c>
      <c r="P68" s="26">
        <f t="shared" si="23"/>
        <v>0</v>
      </c>
      <c r="Q68" s="34">
        <f>SUM('[1]Programación  fondo 2083'!Q38)</f>
        <v>0</v>
      </c>
      <c r="R68" s="34">
        <f>SUM('[1]Programación  fondo 2083'!R38)</f>
        <v>0</v>
      </c>
      <c r="S68" s="34">
        <f>SUM('[1]Programación  fondo 2083'!S38)</f>
        <v>0</v>
      </c>
      <c r="T68" s="26">
        <f t="shared" si="24"/>
        <v>0</v>
      </c>
      <c r="U68" s="34">
        <f>SUM('[1]Programación  fondo 2083'!U38)</f>
        <v>0</v>
      </c>
      <c r="V68" s="34">
        <f>SUM('[1]Programación  fondo 2083'!V38)</f>
        <v>0</v>
      </c>
      <c r="W68" s="34">
        <f>SUM('[1]Programación  fondo 2083'!W38)</f>
        <v>0</v>
      </c>
      <c r="X68" s="26">
        <f t="shared" si="25"/>
        <v>0</v>
      </c>
      <c r="Y68" s="33">
        <f t="shared" si="26"/>
        <v>0</v>
      </c>
    </row>
    <row r="69" spans="1:25" ht="30" x14ac:dyDescent="0.25">
      <c r="A69" s="27"/>
      <c r="B69" s="28"/>
      <c r="C69" s="28"/>
      <c r="D69" s="29"/>
      <c r="E69" s="29"/>
      <c r="F69" s="27"/>
      <c r="G69" s="30" t="s">
        <v>45</v>
      </c>
      <c r="H69" s="30" t="s">
        <v>46</v>
      </c>
      <c r="I69" s="34">
        <f>SUM('[1]Programación  fondo 2083'!I39)</f>
        <v>0</v>
      </c>
      <c r="J69" s="34">
        <f>SUM('[1]Programación  fondo 2083'!J39)</f>
        <v>0</v>
      </c>
      <c r="K69" s="34">
        <f>SUM('[1]Programación  fondo 2083'!K39)</f>
        <v>0</v>
      </c>
      <c r="L69" s="26">
        <f t="shared" si="22"/>
        <v>0</v>
      </c>
      <c r="M69" s="34">
        <f>SUM('[1]Programación  fondo 2083'!M39)</f>
        <v>0</v>
      </c>
      <c r="N69" s="34">
        <f>SUM('[1]Programación  fondo 2083'!N39)</f>
        <v>0</v>
      </c>
      <c r="O69" s="34">
        <f>SUM('[1]Programación  fondo 2083'!O39)</f>
        <v>0</v>
      </c>
      <c r="P69" s="26">
        <f t="shared" si="23"/>
        <v>0</v>
      </c>
      <c r="Q69" s="34">
        <f>SUM('[1]Programación  fondo 2083'!Q39)</f>
        <v>0</v>
      </c>
      <c r="R69" s="34">
        <f>SUM('[1]Programación  fondo 2083'!R39)</f>
        <v>0</v>
      </c>
      <c r="S69" s="34">
        <f>SUM('[1]Programación  fondo 2083'!S39)</f>
        <v>0</v>
      </c>
      <c r="T69" s="26">
        <f t="shared" si="24"/>
        <v>0</v>
      </c>
      <c r="U69" s="34">
        <f>SUM('[1]Programación  fondo 2083'!U39)</f>
        <v>0</v>
      </c>
      <c r="V69" s="34">
        <f>SUM('[1]Programación  fondo 2083'!V39)</f>
        <v>0</v>
      </c>
      <c r="W69" s="34">
        <f>SUM('[1]Programación  fondo 2083'!W39)</f>
        <v>0</v>
      </c>
      <c r="X69" s="26">
        <f t="shared" si="25"/>
        <v>0</v>
      </c>
      <c r="Y69" s="33">
        <f t="shared" si="26"/>
        <v>0</v>
      </c>
    </row>
    <row r="70" spans="1:25" ht="30" x14ac:dyDescent="0.25">
      <c r="A70" s="27" t="s">
        <v>41</v>
      </c>
      <c r="B70" s="28" t="s">
        <v>59</v>
      </c>
      <c r="C70" s="28">
        <v>2083</v>
      </c>
      <c r="D70" s="29">
        <v>112</v>
      </c>
      <c r="E70" s="29"/>
      <c r="F70" s="27" t="s">
        <v>41</v>
      </c>
      <c r="G70" s="30" t="s">
        <v>43</v>
      </c>
      <c r="H70" s="30" t="s">
        <v>44</v>
      </c>
      <c r="I70" s="34">
        <f>SUM('[1]Programación  fondo 2083'!I40)</f>
        <v>0</v>
      </c>
      <c r="J70" s="34">
        <f>SUM('[1]Programación  fondo 2083'!J40)</f>
        <v>0</v>
      </c>
      <c r="K70" s="34">
        <f>SUM('[1]Programación  fondo 2083'!K40)</f>
        <v>0</v>
      </c>
      <c r="L70" s="26">
        <f t="shared" si="22"/>
        <v>0</v>
      </c>
      <c r="M70" s="34">
        <f>SUM('[1]Programación  fondo 2083'!M40)</f>
        <v>0</v>
      </c>
      <c r="N70" s="34">
        <f>SUM('[1]Programación  fondo 2083'!N40)</f>
        <v>0</v>
      </c>
      <c r="O70" s="34">
        <f>SUM('[1]Programación  fondo 2083'!O40)</f>
        <v>0</v>
      </c>
      <c r="P70" s="26">
        <f t="shared" si="23"/>
        <v>0</v>
      </c>
      <c r="Q70" s="34">
        <f>SUM('[1]Programación  fondo 2083'!Q40)</f>
        <v>0</v>
      </c>
      <c r="R70" s="34">
        <f>SUM('[1]Programación  fondo 2083'!R40)</f>
        <v>0</v>
      </c>
      <c r="S70" s="34">
        <f>SUM('[1]Programación  fondo 2083'!S40)</f>
        <v>0</v>
      </c>
      <c r="T70" s="26">
        <f t="shared" si="24"/>
        <v>0</v>
      </c>
      <c r="U70" s="34">
        <f>SUM('[1]Programación  fondo 2083'!U40)</f>
        <v>0</v>
      </c>
      <c r="V70" s="34">
        <f>SUM('[1]Programación  fondo 2083'!V40)</f>
        <v>0</v>
      </c>
      <c r="W70" s="34">
        <f>SUM('[1]Programación  fondo 2083'!W40)</f>
        <v>0</v>
      </c>
      <c r="X70" s="26">
        <f t="shared" si="25"/>
        <v>0</v>
      </c>
      <c r="Y70" s="33">
        <f t="shared" si="26"/>
        <v>0</v>
      </c>
    </row>
    <row r="71" spans="1:25" ht="30" x14ac:dyDescent="0.25">
      <c r="A71" s="27"/>
      <c r="B71" s="28"/>
      <c r="C71" s="28"/>
      <c r="D71" s="29"/>
      <c r="E71" s="29"/>
      <c r="F71" s="27"/>
      <c r="G71" s="30" t="s">
        <v>45</v>
      </c>
      <c r="H71" s="30" t="s">
        <v>46</v>
      </c>
      <c r="I71" s="34">
        <f>SUM('[1]Programación  fondo 2083'!I41)</f>
        <v>0</v>
      </c>
      <c r="J71" s="34">
        <f>SUM('[1]Programación  fondo 2083'!J41)</f>
        <v>0</v>
      </c>
      <c r="K71" s="34">
        <f>SUM('[1]Programación  fondo 2083'!K41)</f>
        <v>0</v>
      </c>
      <c r="L71" s="26">
        <f t="shared" si="22"/>
        <v>0</v>
      </c>
      <c r="M71" s="34">
        <f>SUM('[1]Programación  fondo 2083'!M41)</f>
        <v>0</v>
      </c>
      <c r="N71" s="34">
        <f>SUM('[1]Programación  fondo 2083'!N41)</f>
        <v>0</v>
      </c>
      <c r="O71" s="34">
        <f>SUM('[1]Programación  fondo 2083'!O41)</f>
        <v>0</v>
      </c>
      <c r="P71" s="26">
        <f t="shared" si="23"/>
        <v>0</v>
      </c>
      <c r="Q71" s="34">
        <f>SUM('[1]Programación  fondo 2083'!Q41)</f>
        <v>0</v>
      </c>
      <c r="R71" s="34">
        <f>SUM('[1]Programación  fondo 2083'!R41)</f>
        <v>0</v>
      </c>
      <c r="S71" s="34">
        <f>SUM('[1]Programación  fondo 2083'!S41)</f>
        <v>0</v>
      </c>
      <c r="T71" s="26">
        <f t="shared" si="24"/>
        <v>0</v>
      </c>
      <c r="U71" s="34">
        <f>SUM('[1]Programación  fondo 2083'!U41)</f>
        <v>0</v>
      </c>
      <c r="V71" s="34">
        <f>SUM('[1]Programación  fondo 2083'!V41)</f>
        <v>0</v>
      </c>
      <c r="W71" s="34">
        <f>SUM('[1]Programación  fondo 2083'!W41)</f>
        <v>0</v>
      </c>
      <c r="X71" s="26">
        <f t="shared" si="25"/>
        <v>0</v>
      </c>
      <c r="Y71" s="33">
        <f t="shared" si="26"/>
        <v>0</v>
      </c>
    </row>
    <row r="72" spans="1:25" ht="30" x14ac:dyDescent="0.25">
      <c r="A72" s="27" t="s">
        <v>41</v>
      </c>
      <c r="B72" s="28" t="s">
        <v>60</v>
      </c>
      <c r="C72" s="28">
        <v>2083</v>
      </c>
      <c r="D72" s="29">
        <v>112</v>
      </c>
      <c r="E72" s="29"/>
      <c r="F72" s="27" t="s">
        <v>41</v>
      </c>
      <c r="G72" s="30" t="s">
        <v>43</v>
      </c>
      <c r="H72" s="30" t="s">
        <v>44</v>
      </c>
      <c r="I72" s="34">
        <f>SUM('[1]Programación  fondo 2083'!I42)</f>
        <v>0</v>
      </c>
      <c r="J72" s="34">
        <f>SUM('[1]Programación  fondo 2083'!J42)</f>
        <v>0</v>
      </c>
      <c r="K72" s="34">
        <f>SUM('[1]Programación  fondo 2083'!K42)</f>
        <v>0</v>
      </c>
      <c r="L72" s="26">
        <f t="shared" si="22"/>
        <v>0</v>
      </c>
      <c r="M72" s="34">
        <f>SUM('[1]Programación  fondo 2083'!M42)</f>
        <v>256130</v>
      </c>
      <c r="N72" s="34">
        <f>SUM('[1]Programación  fondo 2083'!N42)</f>
        <v>0</v>
      </c>
      <c r="O72" s="34">
        <f>SUM('[1]Programación  fondo 2083'!O42)</f>
        <v>0</v>
      </c>
      <c r="P72" s="26">
        <f t="shared" si="23"/>
        <v>256130</v>
      </c>
      <c r="Q72" s="34">
        <f>SUM('[1]Programación  fondo 2083'!Q42)</f>
        <v>300000</v>
      </c>
      <c r="R72" s="34">
        <f>SUM('[1]Programación  fondo 2083'!R42)</f>
        <v>0</v>
      </c>
      <c r="S72" s="34">
        <f>SUM('[1]Programación  fondo 2083'!S42)</f>
        <v>0</v>
      </c>
      <c r="T72" s="26">
        <f t="shared" si="24"/>
        <v>300000</v>
      </c>
      <c r="U72" s="34">
        <f>SUM('[1]Programación  fondo 2083'!U42)</f>
        <v>300000</v>
      </c>
      <c r="V72" s="34">
        <f>SUM('[1]Programación  fondo 2083'!V42)</f>
        <v>0</v>
      </c>
      <c r="W72" s="34">
        <f>SUM('[1]Programación  fondo 2083'!W42)</f>
        <v>0</v>
      </c>
      <c r="X72" s="26">
        <f t="shared" si="25"/>
        <v>300000</v>
      </c>
      <c r="Y72" s="33">
        <f t="shared" si="26"/>
        <v>856130</v>
      </c>
    </row>
    <row r="73" spans="1:25" ht="30" x14ac:dyDescent="0.25">
      <c r="A73" s="27"/>
      <c r="B73" s="28"/>
      <c r="C73" s="28"/>
      <c r="D73" s="29"/>
      <c r="E73" s="29"/>
      <c r="F73" s="27"/>
      <c r="G73" s="30" t="s">
        <v>45</v>
      </c>
      <c r="H73" s="30" t="s">
        <v>46</v>
      </c>
      <c r="I73" s="34">
        <f>SUM('[1]Programación  fondo 2083'!I43)</f>
        <v>0</v>
      </c>
      <c r="J73" s="34">
        <f>SUM('[1]Programación  fondo 2083'!J43)</f>
        <v>0</v>
      </c>
      <c r="K73" s="34">
        <f>SUM('[1]Programación  fondo 2083'!K43)</f>
        <v>0</v>
      </c>
      <c r="L73" s="26">
        <f t="shared" si="22"/>
        <v>0</v>
      </c>
      <c r="M73" s="34">
        <f>SUM('[1]Programación  fondo 2083'!M43)</f>
        <v>106130</v>
      </c>
      <c r="N73" s="34">
        <f>SUM('[1]Programación  fondo 2083'!N43)</f>
        <v>100000</v>
      </c>
      <c r="O73" s="34">
        <f>SUM('[1]Programación  fondo 2083'!O43)</f>
        <v>50000</v>
      </c>
      <c r="P73" s="26">
        <f t="shared" si="23"/>
        <v>256130</v>
      </c>
      <c r="Q73" s="34">
        <f>SUM('[1]Programación  fondo 2083'!Q43)</f>
        <v>100000</v>
      </c>
      <c r="R73" s="34">
        <f>SUM('[1]Programación  fondo 2083'!R43)</f>
        <v>100000</v>
      </c>
      <c r="S73" s="34">
        <f>SUM('[1]Programación  fondo 2083'!S43)</f>
        <v>100000</v>
      </c>
      <c r="T73" s="26">
        <f t="shared" si="24"/>
        <v>300000</v>
      </c>
      <c r="U73" s="34">
        <f>SUM('[1]Programación  fondo 2083'!U43)</f>
        <v>100000</v>
      </c>
      <c r="V73" s="34">
        <f>SUM('[1]Programación  fondo 2083'!V43)</f>
        <v>100000</v>
      </c>
      <c r="W73" s="34">
        <f>SUM('[1]Programación  fondo 2083'!W43)</f>
        <v>100000</v>
      </c>
      <c r="X73" s="26">
        <f t="shared" si="25"/>
        <v>300000</v>
      </c>
      <c r="Y73" s="33">
        <f t="shared" si="26"/>
        <v>856130</v>
      </c>
    </row>
    <row r="74" spans="1:25" ht="30" x14ac:dyDescent="0.25">
      <c r="A74" s="22" t="s">
        <v>41</v>
      </c>
      <c r="B74" s="23">
        <v>2.2999999999999998</v>
      </c>
      <c r="C74" s="23">
        <v>100</v>
      </c>
      <c r="D74" s="24" t="s">
        <v>42</v>
      </c>
      <c r="E74" s="24"/>
      <c r="F74" s="24" t="s">
        <v>41</v>
      </c>
      <c r="G74" s="25" t="s">
        <v>43</v>
      </c>
      <c r="H74" s="25" t="s">
        <v>44</v>
      </c>
      <c r="I74" s="26">
        <f>+I76+I78+I80+I82+I84+I86+I88+I90+I92</f>
        <v>1808750</v>
      </c>
      <c r="J74" s="26">
        <f t="shared" ref="J74:Y75" si="27">+J76+J78+J80+J82+J84+J86+J88+J90+J92</f>
        <v>0</v>
      </c>
      <c r="K74" s="26">
        <f t="shared" si="27"/>
        <v>0</v>
      </c>
      <c r="L74" s="26">
        <f t="shared" si="27"/>
        <v>1808750</v>
      </c>
      <c r="M74" s="26">
        <f t="shared" si="27"/>
        <v>1883750</v>
      </c>
      <c r="N74" s="26">
        <f t="shared" si="27"/>
        <v>0</v>
      </c>
      <c r="O74" s="26">
        <f t="shared" si="27"/>
        <v>0</v>
      </c>
      <c r="P74" s="26">
        <f t="shared" si="27"/>
        <v>1883750</v>
      </c>
      <c r="Q74" s="26">
        <f t="shared" si="27"/>
        <v>1833750</v>
      </c>
      <c r="R74" s="26">
        <f t="shared" si="27"/>
        <v>0</v>
      </c>
      <c r="S74" s="26">
        <f t="shared" si="27"/>
        <v>0</v>
      </c>
      <c r="T74" s="26">
        <f t="shared" si="27"/>
        <v>1833750</v>
      </c>
      <c r="U74" s="26">
        <f t="shared" si="27"/>
        <v>1808750</v>
      </c>
      <c r="V74" s="26">
        <f t="shared" si="27"/>
        <v>0</v>
      </c>
      <c r="W74" s="26">
        <f t="shared" si="27"/>
        <v>0</v>
      </c>
      <c r="X74" s="26">
        <f t="shared" si="27"/>
        <v>1808750</v>
      </c>
      <c r="Y74" s="26">
        <f>+Y76+Y78+Y80+Y82+Y84+Y86+Y88+Y90+Y92</f>
        <v>7335000</v>
      </c>
    </row>
    <row r="75" spans="1:25" ht="30" x14ac:dyDescent="0.25">
      <c r="A75" s="22"/>
      <c r="B75" s="23"/>
      <c r="C75" s="23"/>
      <c r="D75" s="24"/>
      <c r="E75" s="24"/>
      <c r="F75" s="24"/>
      <c r="G75" s="25" t="s">
        <v>45</v>
      </c>
      <c r="H75" s="25" t="s">
        <v>46</v>
      </c>
      <c r="I75" s="26">
        <f>+I77+I79+I81+I83+I85+I87+I89+I91+I93</f>
        <v>586251</v>
      </c>
      <c r="J75" s="26">
        <f t="shared" si="27"/>
        <v>636250</v>
      </c>
      <c r="K75" s="26">
        <f t="shared" si="27"/>
        <v>586249</v>
      </c>
      <c r="L75" s="26">
        <f t="shared" si="27"/>
        <v>1808750</v>
      </c>
      <c r="M75" s="26">
        <f t="shared" si="27"/>
        <v>601251</v>
      </c>
      <c r="N75" s="26">
        <f t="shared" si="27"/>
        <v>646250</v>
      </c>
      <c r="O75" s="26">
        <f t="shared" si="27"/>
        <v>636249</v>
      </c>
      <c r="P75" s="26">
        <f t="shared" si="27"/>
        <v>1883750</v>
      </c>
      <c r="Q75" s="26">
        <f t="shared" si="27"/>
        <v>601251</v>
      </c>
      <c r="R75" s="26">
        <f t="shared" si="27"/>
        <v>646250</v>
      </c>
      <c r="S75" s="26">
        <f t="shared" si="27"/>
        <v>586249</v>
      </c>
      <c r="T75" s="26">
        <f t="shared" si="27"/>
        <v>1833750</v>
      </c>
      <c r="U75" s="26">
        <f t="shared" si="27"/>
        <v>586251</v>
      </c>
      <c r="V75" s="26">
        <f t="shared" si="27"/>
        <v>636250</v>
      </c>
      <c r="W75" s="26">
        <f t="shared" si="27"/>
        <v>586249</v>
      </c>
      <c r="X75" s="26">
        <f t="shared" si="27"/>
        <v>1808750</v>
      </c>
      <c r="Y75" s="26">
        <f t="shared" si="27"/>
        <v>7335000</v>
      </c>
    </row>
    <row r="76" spans="1:25" ht="30" x14ac:dyDescent="0.25">
      <c r="A76" s="27" t="s">
        <v>41</v>
      </c>
      <c r="B76" s="28" t="s">
        <v>61</v>
      </c>
      <c r="C76" s="28">
        <v>100</v>
      </c>
      <c r="D76" s="29" t="s">
        <v>42</v>
      </c>
      <c r="E76" s="29"/>
      <c r="F76" s="27" t="s">
        <v>41</v>
      </c>
      <c r="G76" s="30" t="s">
        <v>43</v>
      </c>
      <c r="H76" s="30" t="s">
        <v>44</v>
      </c>
      <c r="I76" s="31">
        <f>SUM('[1]Programación FONDO 100'!I46)</f>
        <v>125000</v>
      </c>
      <c r="J76" s="31">
        <f>SUM('[1]Programación FONDO 100'!J46)</f>
        <v>0</v>
      </c>
      <c r="K76" s="31">
        <f>SUM('[1]Programación FONDO 100'!K46)</f>
        <v>0</v>
      </c>
      <c r="L76" s="26">
        <f t="shared" si="6"/>
        <v>125000</v>
      </c>
      <c r="M76" s="31">
        <f>SUM('[1]Programación FONDO 100'!M46)</f>
        <v>125000</v>
      </c>
      <c r="N76" s="31">
        <f>SUM('[1]Programación FONDO 100'!N46)</f>
        <v>0</v>
      </c>
      <c r="O76" s="31">
        <f>SUM('[1]Programación FONDO 100'!O46)</f>
        <v>0</v>
      </c>
      <c r="P76" s="26">
        <f t="shared" si="3"/>
        <v>125000</v>
      </c>
      <c r="Q76" s="31">
        <f>SUM('[1]Programación FONDO 100'!Q46)</f>
        <v>125000</v>
      </c>
      <c r="R76" s="31">
        <f>SUM('[1]Programación FONDO 100'!R46)</f>
        <v>0</v>
      </c>
      <c r="S76" s="31">
        <f>SUM('[1]Programación FONDO 100'!S46)</f>
        <v>0</v>
      </c>
      <c r="T76" s="26">
        <f t="shared" si="4"/>
        <v>125000</v>
      </c>
      <c r="U76" s="31">
        <f>SUM('[1]Programación FONDO 100'!U46)</f>
        <v>125000</v>
      </c>
      <c r="V76" s="31">
        <f>SUM('[1]Programación FONDO 100'!V46)</f>
        <v>0</v>
      </c>
      <c r="W76" s="31">
        <f>SUM('[1]Programación FONDO 100'!W46)</f>
        <v>0</v>
      </c>
      <c r="X76" s="26">
        <f t="shared" si="5"/>
        <v>125000</v>
      </c>
      <c r="Y76" s="33">
        <f t="shared" si="7"/>
        <v>500000</v>
      </c>
    </row>
    <row r="77" spans="1:25" ht="30" x14ac:dyDescent="0.25">
      <c r="A77" s="27"/>
      <c r="B77" s="28"/>
      <c r="C77" s="28"/>
      <c r="D77" s="29"/>
      <c r="E77" s="29"/>
      <c r="F77" s="27"/>
      <c r="G77" s="30" t="s">
        <v>45</v>
      </c>
      <c r="H77" s="30" t="s">
        <v>46</v>
      </c>
      <c r="I77" s="31">
        <f>SUM('[1]Programación FONDO 100'!I47)</f>
        <v>41667</v>
      </c>
      <c r="J77" s="31">
        <f>SUM('[1]Programación FONDO 100'!J47)</f>
        <v>41667</v>
      </c>
      <c r="K77" s="31">
        <f>SUM('[1]Programación FONDO 100'!K47)</f>
        <v>41666</v>
      </c>
      <c r="L77" s="26">
        <f t="shared" si="6"/>
        <v>125000</v>
      </c>
      <c r="M77" s="31">
        <f>SUM('[1]Programación FONDO 100'!M47)</f>
        <v>41667</v>
      </c>
      <c r="N77" s="31">
        <f>SUM('[1]Programación FONDO 100'!N47)</f>
        <v>41667</v>
      </c>
      <c r="O77" s="31">
        <f>SUM('[1]Programación FONDO 100'!O47)</f>
        <v>41666</v>
      </c>
      <c r="P77" s="26">
        <f t="shared" si="3"/>
        <v>125000</v>
      </c>
      <c r="Q77" s="31">
        <f>SUM('[1]Programación FONDO 100'!Q47)</f>
        <v>41667</v>
      </c>
      <c r="R77" s="31">
        <f>SUM('[1]Programación FONDO 100'!R47)</f>
        <v>41667</v>
      </c>
      <c r="S77" s="31">
        <f>SUM('[1]Programación FONDO 100'!S47)</f>
        <v>41666</v>
      </c>
      <c r="T77" s="26">
        <f t="shared" si="4"/>
        <v>125000</v>
      </c>
      <c r="U77" s="31">
        <f>SUM('[1]Programación FONDO 100'!U47)</f>
        <v>41667</v>
      </c>
      <c r="V77" s="31">
        <f>SUM('[1]Programación FONDO 100'!V47)</f>
        <v>41667</v>
      </c>
      <c r="W77" s="31">
        <f>SUM('[1]Programación FONDO 100'!W47)</f>
        <v>41666</v>
      </c>
      <c r="X77" s="26">
        <f t="shared" si="5"/>
        <v>125000</v>
      </c>
      <c r="Y77" s="33">
        <f t="shared" si="7"/>
        <v>500000</v>
      </c>
    </row>
    <row r="78" spans="1:25" ht="30" x14ac:dyDescent="0.25">
      <c r="A78" s="27" t="s">
        <v>41</v>
      </c>
      <c r="B78" s="28" t="s">
        <v>62</v>
      </c>
      <c r="C78" s="28">
        <v>100</v>
      </c>
      <c r="D78" s="29" t="s">
        <v>42</v>
      </c>
      <c r="E78" s="29"/>
      <c r="F78" s="27" t="s">
        <v>41</v>
      </c>
      <c r="G78" s="30" t="s">
        <v>43</v>
      </c>
      <c r="H78" s="30" t="s">
        <v>44</v>
      </c>
      <c r="I78" s="31">
        <f>SUM('[1]Programación FONDO 100'!I48)</f>
        <v>77500</v>
      </c>
      <c r="J78" s="31">
        <f>SUM('[1]Programación FONDO 100'!J48)</f>
        <v>0</v>
      </c>
      <c r="K78" s="31">
        <f>SUM('[1]Programación FONDO 100'!K48)</f>
        <v>0</v>
      </c>
      <c r="L78" s="26">
        <f t="shared" si="6"/>
        <v>77500</v>
      </c>
      <c r="M78" s="31">
        <f>SUM('[1]Programación FONDO 100'!M48)</f>
        <v>77500</v>
      </c>
      <c r="N78" s="31">
        <f>SUM('[1]Programación FONDO 100'!N48)</f>
        <v>0</v>
      </c>
      <c r="O78" s="31">
        <f>SUM('[1]Programación FONDO 100'!O48)</f>
        <v>0</v>
      </c>
      <c r="P78" s="26">
        <f t="shared" si="3"/>
        <v>77500</v>
      </c>
      <c r="Q78" s="31">
        <f>SUM('[1]Programación FONDO 100'!Q48)</f>
        <v>77500</v>
      </c>
      <c r="R78" s="31">
        <f>SUM('[1]Programación FONDO 100'!R48)</f>
        <v>0</v>
      </c>
      <c r="S78" s="31">
        <f>SUM('[1]Programación FONDO 100'!S48)</f>
        <v>0</v>
      </c>
      <c r="T78" s="26">
        <f t="shared" si="4"/>
        <v>77500</v>
      </c>
      <c r="U78" s="31">
        <f>SUM('[1]Programación FONDO 100'!U48)</f>
        <v>77500</v>
      </c>
      <c r="V78" s="31">
        <f>SUM('[1]Programación FONDO 100'!V48)</f>
        <v>0</v>
      </c>
      <c r="W78" s="31">
        <f>SUM('[1]Programación FONDO 100'!W48)</f>
        <v>0</v>
      </c>
      <c r="X78" s="26">
        <f t="shared" si="5"/>
        <v>77500</v>
      </c>
      <c r="Y78" s="33">
        <f t="shared" si="7"/>
        <v>310000</v>
      </c>
    </row>
    <row r="79" spans="1:25" ht="30" x14ac:dyDescent="0.25">
      <c r="A79" s="27"/>
      <c r="B79" s="28"/>
      <c r="C79" s="28"/>
      <c r="D79" s="29"/>
      <c r="E79" s="29"/>
      <c r="F79" s="27"/>
      <c r="G79" s="30" t="s">
        <v>45</v>
      </c>
      <c r="H79" s="30" t="s">
        <v>46</v>
      </c>
      <c r="I79" s="31">
        <f>SUM('[1]Programación FONDO 100'!I49)</f>
        <v>25834</v>
      </c>
      <c r="J79" s="31">
        <f>SUM('[1]Programación FONDO 100'!J49)</f>
        <v>25833</v>
      </c>
      <c r="K79" s="31">
        <f>SUM('[1]Programación FONDO 100'!K49)</f>
        <v>25833</v>
      </c>
      <c r="L79" s="26">
        <f t="shared" si="6"/>
        <v>77500</v>
      </c>
      <c r="M79" s="31">
        <f>SUM('[1]Programación FONDO 100'!M49)</f>
        <v>25834</v>
      </c>
      <c r="N79" s="31">
        <f>SUM('[1]Programación FONDO 100'!N49)</f>
        <v>25833</v>
      </c>
      <c r="O79" s="31">
        <f>SUM('[1]Programación FONDO 100'!O49)</f>
        <v>25833</v>
      </c>
      <c r="P79" s="26">
        <f t="shared" si="3"/>
        <v>77500</v>
      </c>
      <c r="Q79" s="31">
        <f>SUM('[1]Programación FONDO 100'!Q49)</f>
        <v>25834</v>
      </c>
      <c r="R79" s="31">
        <f>SUM('[1]Programación FONDO 100'!R49)</f>
        <v>25833</v>
      </c>
      <c r="S79" s="31">
        <f>SUM('[1]Programación FONDO 100'!S49)</f>
        <v>25833</v>
      </c>
      <c r="T79" s="26">
        <f t="shared" si="4"/>
        <v>77500</v>
      </c>
      <c r="U79" s="31">
        <f>SUM('[1]Programación FONDO 100'!U49)</f>
        <v>25834</v>
      </c>
      <c r="V79" s="31">
        <f>SUM('[1]Programación FONDO 100'!V49)</f>
        <v>25833</v>
      </c>
      <c r="W79" s="31">
        <f>SUM('[1]Programación FONDO 100'!W49)</f>
        <v>25833</v>
      </c>
      <c r="X79" s="26">
        <f t="shared" si="5"/>
        <v>77500</v>
      </c>
      <c r="Y79" s="33">
        <f t="shared" si="7"/>
        <v>310000</v>
      </c>
    </row>
    <row r="80" spans="1:25" ht="30" x14ac:dyDescent="0.25">
      <c r="A80" s="27" t="s">
        <v>41</v>
      </c>
      <c r="B80" s="28" t="s">
        <v>63</v>
      </c>
      <c r="C80" s="28">
        <v>100</v>
      </c>
      <c r="D80" s="29" t="s">
        <v>42</v>
      </c>
      <c r="E80" s="29"/>
      <c r="F80" s="27" t="s">
        <v>41</v>
      </c>
      <c r="G80" s="30" t="s">
        <v>43</v>
      </c>
      <c r="H80" s="30" t="s">
        <v>44</v>
      </c>
      <c r="I80" s="31">
        <f>SUM('[1]Programación FONDO 100'!I50)</f>
        <v>100000</v>
      </c>
      <c r="J80" s="31">
        <f>SUM('[1]Programación FONDO 100'!J50)</f>
        <v>0</v>
      </c>
      <c r="K80" s="31">
        <f>SUM('[1]Programación FONDO 100'!K50)</f>
        <v>0</v>
      </c>
      <c r="L80" s="26">
        <f t="shared" si="6"/>
        <v>100000</v>
      </c>
      <c r="M80" s="31">
        <f>SUM('[1]Programación FONDO 100'!M50)</f>
        <v>100000</v>
      </c>
      <c r="N80" s="31">
        <f>SUM('[1]Programación FONDO 100'!N50)</f>
        <v>0</v>
      </c>
      <c r="O80" s="31">
        <f>SUM('[1]Programación FONDO 100'!O50)</f>
        <v>0</v>
      </c>
      <c r="P80" s="26">
        <f t="shared" si="3"/>
        <v>100000</v>
      </c>
      <c r="Q80" s="31">
        <f>SUM('[1]Programación FONDO 100'!Q50)</f>
        <v>100000</v>
      </c>
      <c r="R80" s="31">
        <f>SUM('[1]Programación FONDO 100'!R50)</f>
        <v>0</v>
      </c>
      <c r="S80" s="31">
        <f>SUM('[1]Programación FONDO 100'!S50)</f>
        <v>0</v>
      </c>
      <c r="T80" s="26">
        <f t="shared" si="4"/>
        <v>100000</v>
      </c>
      <c r="U80" s="31">
        <f>SUM('[1]Programación FONDO 100'!U50)</f>
        <v>100000</v>
      </c>
      <c r="V80" s="31">
        <f>SUM('[1]Programación FONDO 100'!V50)</f>
        <v>0</v>
      </c>
      <c r="W80" s="31">
        <f>SUM('[1]Programación FONDO 100'!W50)</f>
        <v>0</v>
      </c>
      <c r="X80" s="26">
        <f t="shared" si="5"/>
        <v>100000</v>
      </c>
      <c r="Y80" s="33">
        <f t="shared" si="7"/>
        <v>400000</v>
      </c>
    </row>
    <row r="81" spans="1:25" ht="30" x14ac:dyDescent="0.25">
      <c r="A81" s="27"/>
      <c r="B81" s="28"/>
      <c r="C81" s="28"/>
      <c r="D81" s="29"/>
      <c r="E81" s="29"/>
      <c r="F81" s="27"/>
      <c r="G81" s="30" t="s">
        <v>45</v>
      </c>
      <c r="H81" s="30" t="s">
        <v>46</v>
      </c>
      <c r="I81" s="31">
        <f>SUM('[1]Programación FONDO 100'!I51)</f>
        <v>33334</v>
      </c>
      <c r="J81" s="31">
        <f>SUM('[1]Programación FONDO 100'!J51)</f>
        <v>33333</v>
      </c>
      <c r="K81" s="31">
        <f>SUM('[1]Programación FONDO 100'!K51)</f>
        <v>33333</v>
      </c>
      <c r="L81" s="26">
        <f t="shared" si="6"/>
        <v>100000</v>
      </c>
      <c r="M81" s="31">
        <f>SUM('[1]Programación FONDO 100'!M51)</f>
        <v>33334</v>
      </c>
      <c r="N81" s="31">
        <f>SUM('[1]Programación FONDO 100'!N51)</f>
        <v>33333</v>
      </c>
      <c r="O81" s="31">
        <f>SUM('[1]Programación FONDO 100'!O51)</f>
        <v>33333</v>
      </c>
      <c r="P81" s="26">
        <f t="shared" si="3"/>
        <v>100000</v>
      </c>
      <c r="Q81" s="31">
        <f>SUM('[1]Programación FONDO 100'!Q51)</f>
        <v>33334</v>
      </c>
      <c r="R81" s="31">
        <f>SUM('[1]Programación FONDO 100'!R51)</f>
        <v>33333</v>
      </c>
      <c r="S81" s="31">
        <f>SUM('[1]Programación FONDO 100'!S51)</f>
        <v>33333</v>
      </c>
      <c r="T81" s="26">
        <f t="shared" si="4"/>
        <v>100000</v>
      </c>
      <c r="U81" s="31">
        <f>SUM('[1]Programación FONDO 100'!U51)</f>
        <v>33334</v>
      </c>
      <c r="V81" s="31">
        <f>SUM('[1]Programación FONDO 100'!V51)</f>
        <v>33333</v>
      </c>
      <c r="W81" s="31">
        <f>SUM('[1]Programación FONDO 100'!W51)</f>
        <v>33333</v>
      </c>
      <c r="X81" s="26">
        <f t="shared" si="5"/>
        <v>100000</v>
      </c>
      <c r="Y81" s="33">
        <f t="shared" si="7"/>
        <v>400000</v>
      </c>
    </row>
    <row r="82" spans="1:25" ht="30" x14ac:dyDescent="0.25">
      <c r="A82" s="27" t="s">
        <v>41</v>
      </c>
      <c r="B82" s="28" t="s">
        <v>64</v>
      </c>
      <c r="C82" s="28">
        <v>100</v>
      </c>
      <c r="D82" s="29" t="s">
        <v>42</v>
      </c>
      <c r="E82" s="29"/>
      <c r="F82" s="27" t="s">
        <v>41</v>
      </c>
      <c r="G82" s="30" t="s">
        <v>43</v>
      </c>
      <c r="H82" s="30" t="s">
        <v>44</v>
      </c>
      <c r="I82" s="31">
        <f>SUM('[1]Programación FONDO 100'!I52)</f>
        <v>0</v>
      </c>
      <c r="J82" s="31">
        <f>SUM('[1]Programación FONDO 100'!J52)</f>
        <v>0</v>
      </c>
      <c r="K82" s="31">
        <f>SUM('[1]Programación FONDO 100'!K52)</f>
        <v>0</v>
      </c>
      <c r="L82" s="26">
        <f t="shared" si="6"/>
        <v>0</v>
      </c>
      <c r="M82" s="31">
        <f>SUM('[1]Programación FONDO 100'!M52)</f>
        <v>25000</v>
      </c>
      <c r="N82" s="31">
        <f>SUM('[1]Programación FONDO 100'!N52)</f>
        <v>0</v>
      </c>
      <c r="O82" s="31">
        <f>SUM('[1]Programación FONDO 100'!O52)</f>
        <v>0</v>
      </c>
      <c r="P82" s="26">
        <f t="shared" si="3"/>
        <v>25000</v>
      </c>
      <c r="Q82" s="31">
        <f>SUM('[1]Programación FONDO 100'!Q52)</f>
        <v>25000</v>
      </c>
      <c r="R82" s="31">
        <f>SUM('[1]Programación FONDO 100'!R52)</f>
        <v>0</v>
      </c>
      <c r="S82" s="31">
        <f>SUM('[1]Programación FONDO 100'!S52)</f>
        <v>0</v>
      </c>
      <c r="T82" s="26">
        <f t="shared" si="4"/>
        <v>25000</v>
      </c>
      <c r="U82" s="31">
        <f>SUM('[1]Programación FONDO 100'!U52)</f>
        <v>0</v>
      </c>
      <c r="V82" s="31">
        <f>SUM('[1]Programación FONDO 100'!V52)</f>
        <v>0</v>
      </c>
      <c r="W82" s="31">
        <f>SUM('[1]Programación FONDO 100'!W52)</f>
        <v>0</v>
      </c>
      <c r="X82" s="26">
        <f t="shared" si="5"/>
        <v>0</v>
      </c>
      <c r="Y82" s="33">
        <f t="shared" si="7"/>
        <v>50000</v>
      </c>
    </row>
    <row r="83" spans="1:25" ht="30" x14ac:dyDescent="0.25">
      <c r="A83" s="27"/>
      <c r="B83" s="28"/>
      <c r="C83" s="28"/>
      <c r="D83" s="29"/>
      <c r="E83" s="29"/>
      <c r="F83" s="27"/>
      <c r="G83" s="30" t="s">
        <v>45</v>
      </c>
      <c r="H83" s="30" t="s">
        <v>46</v>
      </c>
      <c r="I83" s="31">
        <f>SUM('[1]Programación FONDO 100'!I53)</f>
        <v>0</v>
      </c>
      <c r="J83" s="31">
        <f>SUM('[1]Programación FONDO 100'!J53)</f>
        <v>0</v>
      </c>
      <c r="K83" s="31">
        <f>SUM('[1]Programación FONDO 100'!K53)</f>
        <v>0</v>
      </c>
      <c r="L83" s="26">
        <f t="shared" si="6"/>
        <v>0</v>
      </c>
      <c r="M83" s="31">
        <f>SUM('[1]Programación FONDO 100'!M53)</f>
        <v>15000</v>
      </c>
      <c r="N83" s="31">
        <f>SUM('[1]Programación FONDO 100'!N53)</f>
        <v>10000</v>
      </c>
      <c r="O83" s="31">
        <f>SUM('[1]Programación FONDO 100'!O53)</f>
        <v>0</v>
      </c>
      <c r="P83" s="26">
        <f t="shared" si="3"/>
        <v>25000</v>
      </c>
      <c r="Q83" s="31">
        <f>SUM('[1]Programación FONDO 100'!Q53)</f>
        <v>15000</v>
      </c>
      <c r="R83" s="31">
        <f>SUM('[1]Programación FONDO 100'!R53)</f>
        <v>10000</v>
      </c>
      <c r="S83" s="31">
        <f>SUM('[1]Programación FONDO 100'!S53)</f>
        <v>0</v>
      </c>
      <c r="T83" s="26">
        <f t="shared" si="4"/>
        <v>25000</v>
      </c>
      <c r="U83" s="31">
        <f>SUM('[1]Programación FONDO 100'!U53)</f>
        <v>0</v>
      </c>
      <c r="V83" s="31">
        <f>SUM('[1]Programación FONDO 100'!V53)</f>
        <v>0</v>
      </c>
      <c r="W83" s="31">
        <f>SUM('[1]Programación FONDO 100'!W53)</f>
        <v>0</v>
      </c>
      <c r="X83" s="26">
        <f t="shared" si="5"/>
        <v>0</v>
      </c>
      <c r="Y83" s="33">
        <f t="shared" si="7"/>
        <v>50000</v>
      </c>
    </row>
    <row r="84" spans="1:25" ht="30" x14ac:dyDescent="0.25">
      <c r="A84" s="27" t="s">
        <v>41</v>
      </c>
      <c r="B84" s="28" t="s">
        <v>65</v>
      </c>
      <c r="C84" s="28">
        <v>100</v>
      </c>
      <c r="D84" s="29" t="s">
        <v>42</v>
      </c>
      <c r="E84" s="29"/>
      <c r="F84" s="27" t="s">
        <v>41</v>
      </c>
      <c r="G84" s="30" t="s">
        <v>43</v>
      </c>
      <c r="H84" s="30" t="s">
        <v>44</v>
      </c>
      <c r="I84" s="31">
        <f>SUM('[1]Programación FONDO 100'!I54)</f>
        <v>118750</v>
      </c>
      <c r="J84" s="31">
        <f>SUM('[1]Programación FONDO 100'!J54)</f>
        <v>0</v>
      </c>
      <c r="K84" s="31">
        <f>SUM('[1]Programación FONDO 100'!K54)</f>
        <v>0</v>
      </c>
      <c r="L84" s="26">
        <f t="shared" si="6"/>
        <v>118750</v>
      </c>
      <c r="M84" s="31">
        <f>SUM('[1]Programación FONDO 100'!M54)</f>
        <v>118750</v>
      </c>
      <c r="N84" s="31">
        <f>SUM('[1]Programación FONDO 100'!N54)</f>
        <v>0</v>
      </c>
      <c r="O84" s="31">
        <f>SUM('[1]Programación FONDO 100'!O54)</f>
        <v>0</v>
      </c>
      <c r="P84" s="26">
        <f t="shared" si="3"/>
        <v>118750</v>
      </c>
      <c r="Q84" s="31">
        <f>SUM('[1]Programación FONDO 100'!Q54)</f>
        <v>118750</v>
      </c>
      <c r="R84" s="31">
        <f>SUM('[1]Programación FONDO 100'!R54)</f>
        <v>0</v>
      </c>
      <c r="S84" s="31">
        <f>SUM('[1]Programación FONDO 100'!S54)</f>
        <v>0</v>
      </c>
      <c r="T84" s="26">
        <f t="shared" si="4"/>
        <v>118750</v>
      </c>
      <c r="U84" s="31">
        <f>SUM('[1]Programación FONDO 100'!U54)</f>
        <v>118750</v>
      </c>
      <c r="V84" s="31">
        <f>SUM('[1]Programación FONDO 100'!V54)</f>
        <v>0</v>
      </c>
      <c r="W84" s="31">
        <f>SUM('[1]Programación FONDO 100'!W54)</f>
        <v>0</v>
      </c>
      <c r="X84" s="26">
        <f t="shared" si="5"/>
        <v>118750</v>
      </c>
      <c r="Y84" s="33">
        <f t="shared" si="7"/>
        <v>475000</v>
      </c>
    </row>
    <row r="85" spans="1:25" ht="30" x14ac:dyDescent="0.25">
      <c r="A85" s="27"/>
      <c r="B85" s="28"/>
      <c r="C85" s="28"/>
      <c r="D85" s="29"/>
      <c r="E85" s="29"/>
      <c r="F85" s="27"/>
      <c r="G85" s="30" t="s">
        <v>45</v>
      </c>
      <c r="H85" s="30" t="s">
        <v>46</v>
      </c>
      <c r="I85" s="31">
        <f>SUM('[1]Programación FONDO 100'!I55)</f>
        <v>39584</v>
      </c>
      <c r="J85" s="31">
        <f>SUM('[1]Programación FONDO 100'!J55)</f>
        <v>39583</v>
      </c>
      <c r="K85" s="31">
        <f>SUM('[1]Programación FONDO 100'!K55)</f>
        <v>39583</v>
      </c>
      <c r="L85" s="26">
        <f t="shared" si="6"/>
        <v>118750</v>
      </c>
      <c r="M85" s="31">
        <f>SUM('[1]Programación FONDO 100'!M55)</f>
        <v>39584</v>
      </c>
      <c r="N85" s="31">
        <f>SUM('[1]Programación FONDO 100'!N55)</f>
        <v>39583</v>
      </c>
      <c r="O85" s="31">
        <f>SUM('[1]Programación FONDO 100'!O55)</f>
        <v>39583</v>
      </c>
      <c r="P85" s="26">
        <f t="shared" si="3"/>
        <v>118750</v>
      </c>
      <c r="Q85" s="31">
        <f>SUM('[1]Programación FONDO 100'!Q55)</f>
        <v>39584</v>
      </c>
      <c r="R85" s="31">
        <f>SUM('[1]Programación FONDO 100'!R55)</f>
        <v>39583</v>
      </c>
      <c r="S85" s="31">
        <f>SUM('[1]Programación FONDO 100'!S55)</f>
        <v>39583</v>
      </c>
      <c r="T85" s="26">
        <f t="shared" si="4"/>
        <v>118750</v>
      </c>
      <c r="U85" s="31">
        <f>SUM('[1]Programación FONDO 100'!U55)</f>
        <v>39584</v>
      </c>
      <c r="V85" s="31">
        <f>SUM('[1]Programación FONDO 100'!V55)</f>
        <v>39583</v>
      </c>
      <c r="W85" s="31">
        <f>SUM('[1]Programación FONDO 100'!W55)</f>
        <v>39583</v>
      </c>
      <c r="X85" s="26">
        <f t="shared" si="5"/>
        <v>118750</v>
      </c>
      <c r="Y85" s="33">
        <f t="shared" si="7"/>
        <v>475000</v>
      </c>
    </row>
    <row r="86" spans="1:25" ht="30" x14ac:dyDescent="0.25">
      <c r="A86" s="27" t="s">
        <v>41</v>
      </c>
      <c r="B86" s="28" t="s">
        <v>66</v>
      </c>
      <c r="C86" s="28">
        <v>100</v>
      </c>
      <c r="D86" s="29" t="s">
        <v>42</v>
      </c>
      <c r="E86" s="29"/>
      <c r="F86" s="27" t="s">
        <v>41</v>
      </c>
      <c r="G86" s="30" t="s">
        <v>43</v>
      </c>
      <c r="H86" s="30" t="s">
        <v>44</v>
      </c>
      <c r="I86" s="31">
        <f>SUM('[1]Programación FONDO 100'!I56)</f>
        <v>68750</v>
      </c>
      <c r="J86" s="31">
        <f>SUM('[1]Programación FONDO 100'!J56)</f>
        <v>0</v>
      </c>
      <c r="K86" s="31">
        <f>SUM('[1]Programación FONDO 100'!K56)</f>
        <v>0</v>
      </c>
      <c r="L86" s="26">
        <f t="shared" si="6"/>
        <v>68750</v>
      </c>
      <c r="M86" s="31">
        <f>SUM('[1]Programación FONDO 100'!M56)</f>
        <v>68750</v>
      </c>
      <c r="N86" s="31">
        <f>SUM('[1]Programación FONDO 100'!N56)</f>
        <v>0</v>
      </c>
      <c r="O86" s="31">
        <f>SUM('[1]Programación FONDO 100'!O56)</f>
        <v>0</v>
      </c>
      <c r="P86" s="26">
        <f t="shared" si="3"/>
        <v>68750</v>
      </c>
      <c r="Q86" s="31">
        <f>SUM('[1]Programación FONDO 100'!Q56)</f>
        <v>68750</v>
      </c>
      <c r="R86" s="31">
        <f>SUM('[1]Programación FONDO 100'!R56)</f>
        <v>0</v>
      </c>
      <c r="S86" s="31">
        <f>SUM('[1]Programación FONDO 100'!S56)</f>
        <v>0</v>
      </c>
      <c r="T86" s="26">
        <f t="shared" si="4"/>
        <v>68750</v>
      </c>
      <c r="U86" s="31">
        <f>SUM('[1]Programación FONDO 100'!U56)</f>
        <v>68750</v>
      </c>
      <c r="V86" s="31">
        <f>SUM('[1]Programación FONDO 100'!V56)</f>
        <v>0</v>
      </c>
      <c r="W86" s="31">
        <f>SUM('[1]Programación FONDO 100'!W56)</f>
        <v>0</v>
      </c>
      <c r="X86" s="26">
        <f t="shared" si="5"/>
        <v>68750</v>
      </c>
      <c r="Y86" s="33">
        <f t="shared" si="7"/>
        <v>275000</v>
      </c>
    </row>
    <row r="87" spans="1:25" ht="30" x14ac:dyDescent="0.25">
      <c r="A87" s="27"/>
      <c r="B87" s="28"/>
      <c r="C87" s="28"/>
      <c r="D87" s="29"/>
      <c r="E87" s="29"/>
      <c r="F87" s="27"/>
      <c r="G87" s="30" t="s">
        <v>45</v>
      </c>
      <c r="H87" s="30" t="s">
        <v>46</v>
      </c>
      <c r="I87" s="31">
        <f>SUM('[1]Programación FONDO 100'!I57)</f>
        <v>22916</v>
      </c>
      <c r="J87" s="31">
        <f>SUM('[1]Programación FONDO 100'!J57)</f>
        <v>22917</v>
      </c>
      <c r="K87" s="31">
        <f>SUM('[1]Programación FONDO 100'!K57)</f>
        <v>22917</v>
      </c>
      <c r="L87" s="26">
        <f t="shared" si="6"/>
        <v>68750</v>
      </c>
      <c r="M87" s="31">
        <f>SUM('[1]Programación FONDO 100'!M57)</f>
        <v>22916</v>
      </c>
      <c r="N87" s="31">
        <f>SUM('[1]Programación FONDO 100'!N57)</f>
        <v>22917</v>
      </c>
      <c r="O87" s="31">
        <f>SUM('[1]Programación FONDO 100'!O57)</f>
        <v>22917</v>
      </c>
      <c r="P87" s="26">
        <f t="shared" si="3"/>
        <v>68750</v>
      </c>
      <c r="Q87" s="31">
        <f>SUM('[1]Programación FONDO 100'!Q57)</f>
        <v>22916</v>
      </c>
      <c r="R87" s="31">
        <f>SUM('[1]Programación FONDO 100'!R57)</f>
        <v>22917</v>
      </c>
      <c r="S87" s="31">
        <f>SUM('[1]Programación FONDO 100'!S57)</f>
        <v>22917</v>
      </c>
      <c r="T87" s="26">
        <f t="shared" si="4"/>
        <v>68750</v>
      </c>
      <c r="U87" s="31">
        <f>SUM('[1]Programación FONDO 100'!U57)</f>
        <v>22916</v>
      </c>
      <c r="V87" s="31">
        <f>SUM('[1]Programación FONDO 100'!V57)</f>
        <v>22917</v>
      </c>
      <c r="W87" s="31">
        <f>SUM('[1]Programación FONDO 100'!W57)</f>
        <v>22917</v>
      </c>
      <c r="X87" s="26">
        <f t="shared" si="5"/>
        <v>68750</v>
      </c>
      <c r="Y87" s="33">
        <f t="shared" si="7"/>
        <v>275000</v>
      </c>
    </row>
    <row r="88" spans="1:25" ht="30" x14ac:dyDescent="0.25">
      <c r="A88" s="27" t="s">
        <v>41</v>
      </c>
      <c r="B88" s="28" t="s">
        <v>67</v>
      </c>
      <c r="C88" s="28">
        <v>100</v>
      </c>
      <c r="D88" s="29" t="s">
        <v>42</v>
      </c>
      <c r="E88" s="29" t="s">
        <v>68</v>
      </c>
      <c r="F88" s="27" t="s">
        <v>41</v>
      </c>
      <c r="G88" s="30" t="s">
        <v>43</v>
      </c>
      <c r="H88" s="30" t="s">
        <v>44</v>
      </c>
      <c r="I88" s="31">
        <f>SUM('[1]Programación FONDO 100'!I58)</f>
        <v>1025000</v>
      </c>
      <c r="J88" s="31">
        <f>SUM('[1]Programación FONDO 100'!J58)</f>
        <v>0</v>
      </c>
      <c r="K88" s="31">
        <f>SUM('[1]Programación FONDO 100'!K58)</f>
        <v>0</v>
      </c>
      <c r="L88" s="26">
        <f t="shared" si="6"/>
        <v>1025000</v>
      </c>
      <c r="M88" s="31">
        <f>SUM('[1]Programación FONDO 100'!M58)</f>
        <v>1075000</v>
      </c>
      <c r="N88" s="31">
        <f>SUM('[1]Programación FONDO 100'!N58)</f>
        <v>0</v>
      </c>
      <c r="O88" s="31">
        <f>SUM('[1]Programación FONDO 100'!O58)</f>
        <v>0</v>
      </c>
      <c r="P88" s="26">
        <f t="shared" si="3"/>
        <v>1075000</v>
      </c>
      <c r="Q88" s="31">
        <f>SUM('[1]Programación FONDO 100'!Q58)</f>
        <v>1025000</v>
      </c>
      <c r="R88" s="31">
        <f>SUM('[1]Programación FONDO 100'!R58)</f>
        <v>0</v>
      </c>
      <c r="S88" s="31">
        <f>SUM('[1]Programación FONDO 100'!S58)</f>
        <v>0</v>
      </c>
      <c r="T88" s="26">
        <f t="shared" si="4"/>
        <v>1025000</v>
      </c>
      <c r="U88" s="31">
        <f>SUM('[1]Programación FONDO 100'!U58)</f>
        <v>1025000</v>
      </c>
      <c r="V88" s="31">
        <f>SUM('[1]Programación FONDO 100'!V58)</f>
        <v>0</v>
      </c>
      <c r="W88" s="31">
        <f>SUM('[1]Programación FONDO 100'!W58)</f>
        <v>0</v>
      </c>
      <c r="X88" s="26">
        <f t="shared" si="5"/>
        <v>1025000</v>
      </c>
      <c r="Y88" s="33">
        <f t="shared" si="7"/>
        <v>4150000</v>
      </c>
    </row>
    <row r="89" spans="1:25" ht="30" x14ac:dyDescent="0.25">
      <c r="A89" s="27"/>
      <c r="B89" s="28"/>
      <c r="C89" s="28"/>
      <c r="D89" s="29"/>
      <c r="E89" s="29"/>
      <c r="F89" s="27"/>
      <c r="G89" s="30" t="s">
        <v>45</v>
      </c>
      <c r="H89" s="30" t="s">
        <v>46</v>
      </c>
      <c r="I89" s="31">
        <f>SUM('[1]Programación FONDO 100'!I59)</f>
        <v>325000</v>
      </c>
      <c r="J89" s="31">
        <f>SUM('[1]Programación FONDO 100'!J59)</f>
        <v>375000</v>
      </c>
      <c r="K89" s="31">
        <f>SUM('[1]Programación FONDO 100'!K59)</f>
        <v>325000</v>
      </c>
      <c r="L89" s="26">
        <f t="shared" si="6"/>
        <v>1025000</v>
      </c>
      <c r="M89" s="31">
        <f>SUM('[1]Programación FONDO 100'!M59)</f>
        <v>325000</v>
      </c>
      <c r="N89" s="31">
        <f>SUM('[1]Programación FONDO 100'!N59)</f>
        <v>375000</v>
      </c>
      <c r="O89" s="31">
        <f>SUM('[1]Programación FONDO 100'!O59)</f>
        <v>375000</v>
      </c>
      <c r="P89" s="26">
        <f t="shared" si="3"/>
        <v>1075000</v>
      </c>
      <c r="Q89" s="31">
        <f>SUM('[1]Programación FONDO 100'!Q59)</f>
        <v>325000</v>
      </c>
      <c r="R89" s="31">
        <f>SUM('[1]Programación FONDO 100'!R59)</f>
        <v>375000</v>
      </c>
      <c r="S89" s="31">
        <f>SUM('[1]Programación FONDO 100'!S59)</f>
        <v>325000</v>
      </c>
      <c r="T89" s="26">
        <f t="shared" si="4"/>
        <v>1025000</v>
      </c>
      <c r="U89" s="31">
        <f>SUM('[1]Programación FONDO 100'!U59)</f>
        <v>325000</v>
      </c>
      <c r="V89" s="31">
        <f>SUM('[1]Programación FONDO 100'!V59)</f>
        <v>375000</v>
      </c>
      <c r="W89" s="31">
        <f>SUM('[1]Programación FONDO 100'!W59)</f>
        <v>325000</v>
      </c>
      <c r="X89" s="26">
        <f t="shared" si="5"/>
        <v>1025000</v>
      </c>
      <c r="Y89" s="33">
        <f t="shared" si="7"/>
        <v>4150000</v>
      </c>
    </row>
    <row r="90" spans="1:25" ht="30" x14ac:dyDescent="0.25">
      <c r="A90" s="27" t="s">
        <v>41</v>
      </c>
      <c r="B90" s="28" t="s">
        <v>69</v>
      </c>
      <c r="C90" s="28">
        <v>100</v>
      </c>
      <c r="D90" s="29" t="s">
        <v>42</v>
      </c>
      <c r="E90" s="29"/>
      <c r="F90" s="27" t="s">
        <v>41</v>
      </c>
      <c r="G90" s="30" t="s">
        <v>43</v>
      </c>
      <c r="H90" s="30" t="s">
        <v>44</v>
      </c>
      <c r="I90" s="31">
        <f>SUM('[1]Programación FONDO 100'!I60)</f>
        <v>0</v>
      </c>
      <c r="J90" s="31">
        <f>SUM('[1]Programación FONDO 100'!J60)</f>
        <v>0</v>
      </c>
      <c r="K90" s="31">
        <f>SUM('[1]Programación FONDO 100'!K60)</f>
        <v>0</v>
      </c>
      <c r="L90" s="26">
        <f t="shared" si="6"/>
        <v>0</v>
      </c>
      <c r="M90" s="31">
        <f>SUM('[1]Programación FONDO 100'!M60)</f>
        <v>0</v>
      </c>
      <c r="N90" s="31">
        <f>SUM('[1]Programación FONDO 100'!N60)</f>
        <v>0</v>
      </c>
      <c r="O90" s="31">
        <f>SUM('[1]Programación FONDO 100'!O60)</f>
        <v>0</v>
      </c>
      <c r="P90" s="26">
        <f t="shared" si="3"/>
        <v>0</v>
      </c>
      <c r="Q90" s="31">
        <f>SUM('[1]Programación FONDO 100'!Q60)</f>
        <v>0</v>
      </c>
      <c r="R90" s="31">
        <f>SUM('[1]Programación FONDO 100'!R60)</f>
        <v>0</v>
      </c>
      <c r="S90" s="31">
        <f>SUM('[1]Programación FONDO 100'!S60)</f>
        <v>0</v>
      </c>
      <c r="T90" s="26">
        <f t="shared" si="4"/>
        <v>0</v>
      </c>
      <c r="U90" s="31">
        <f>SUM('[1]Programación FONDO 100'!U60)</f>
        <v>0</v>
      </c>
      <c r="V90" s="31">
        <f>SUM('[1]Programación FONDO 100'!V60)</f>
        <v>0</v>
      </c>
      <c r="W90" s="31">
        <f>SUM('[1]Programación FONDO 100'!W60)</f>
        <v>0</v>
      </c>
      <c r="X90" s="26">
        <f t="shared" si="5"/>
        <v>0</v>
      </c>
      <c r="Y90" s="33">
        <f t="shared" si="7"/>
        <v>0</v>
      </c>
    </row>
    <row r="91" spans="1:25" ht="30" x14ac:dyDescent="0.25">
      <c r="A91" s="27"/>
      <c r="B91" s="28"/>
      <c r="C91" s="28"/>
      <c r="D91" s="29"/>
      <c r="E91" s="29"/>
      <c r="F91" s="27"/>
      <c r="G91" s="30" t="s">
        <v>45</v>
      </c>
      <c r="H91" s="30" t="s">
        <v>46</v>
      </c>
      <c r="I91" s="31">
        <f>SUM('[1]Programación FONDO 100'!I61)</f>
        <v>0</v>
      </c>
      <c r="J91" s="31">
        <f>SUM('[1]Programación FONDO 100'!J61)</f>
        <v>0</v>
      </c>
      <c r="K91" s="31">
        <f>SUM('[1]Programación FONDO 100'!K61)</f>
        <v>0</v>
      </c>
      <c r="L91" s="26">
        <f t="shared" si="6"/>
        <v>0</v>
      </c>
      <c r="M91" s="31">
        <f>SUM('[1]Programación FONDO 100'!M61)</f>
        <v>0</v>
      </c>
      <c r="N91" s="31">
        <f>SUM('[1]Programación FONDO 100'!N61)</f>
        <v>0</v>
      </c>
      <c r="O91" s="31">
        <f>SUM('[1]Programación FONDO 100'!O61)</f>
        <v>0</v>
      </c>
      <c r="P91" s="26">
        <f t="shared" si="3"/>
        <v>0</v>
      </c>
      <c r="Q91" s="31">
        <f>SUM('[1]Programación FONDO 100'!Q61)</f>
        <v>0</v>
      </c>
      <c r="R91" s="31">
        <f>SUM('[1]Programación FONDO 100'!R61)</f>
        <v>0</v>
      </c>
      <c r="S91" s="31">
        <f>SUM('[1]Programación FONDO 100'!S61)</f>
        <v>0</v>
      </c>
      <c r="T91" s="26">
        <f t="shared" si="4"/>
        <v>0</v>
      </c>
      <c r="U91" s="31">
        <f>SUM('[1]Programación FONDO 100'!U61)</f>
        <v>0</v>
      </c>
      <c r="V91" s="31">
        <f>SUM('[1]Programación FONDO 100'!V61)</f>
        <v>0</v>
      </c>
      <c r="W91" s="31">
        <f>SUM('[1]Programación FONDO 100'!W61)</f>
        <v>0</v>
      </c>
      <c r="X91" s="26">
        <f t="shared" si="5"/>
        <v>0</v>
      </c>
      <c r="Y91" s="33">
        <f t="shared" si="7"/>
        <v>0</v>
      </c>
    </row>
    <row r="92" spans="1:25" ht="30" x14ac:dyDescent="0.25">
      <c r="A92" s="27" t="s">
        <v>41</v>
      </c>
      <c r="B92" s="28" t="s">
        <v>70</v>
      </c>
      <c r="C92" s="28">
        <v>100</v>
      </c>
      <c r="D92" s="29" t="s">
        <v>42</v>
      </c>
      <c r="E92" s="29"/>
      <c r="F92" s="27" t="s">
        <v>41</v>
      </c>
      <c r="G92" s="30" t="s">
        <v>43</v>
      </c>
      <c r="H92" s="30" t="s">
        <v>44</v>
      </c>
      <c r="I92" s="31">
        <f>SUM('[1]Programación FONDO 100'!I62)</f>
        <v>293750</v>
      </c>
      <c r="J92" s="31">
        <f>SUM('[1]Programación FONDO 100'!J62)</f>
        <v>0</v>
      </c>
      <c r="K92" s="31">
        <f>SUM('[1]Programación FONDO 100'!K62)</f>
        <v>0</v>
      </c>
      <c r="L92" s="26">
        <f t="shared" si="6"/>
        <v>293750</v>
      </c>
      <c r="M92" s="31">
        <f>SUM('[1]Programación FONDO 100'!M62)</f>
        <v>293750</v>
      </c>
      <c r="N92" s="31">
        <f>SUM('[1]Programación FONDO 100'!N62)</f>
        <v>0</v>
      </c>
      <c r="O92" s="31">
        <f>SUM('[1]Programación FONDO 100'!O62)</f>
        <v>0</v>
      </c>
      <c r="P92" s="26">
        <f t="shared" si="3"/>
        <v>293750</v>
      </c>
      <c r="Q92" s="31">
        <f>SUM('[1]Programación FONDO 100'!Q62)</f>
        <v>293750</v>
      </c>
      <c r="R92" s="31">
        <f>SUM('[1]Programación FONDO 100'!R62)</f>
        <v>0</v>
      </c>
      <c r="S92" s="31">
        <f>SUM('[1]Programación FONDO 100'!S62)</f>
        <v>0</v>
      </c>
      <c r="T92" s="26">
        <f t="shared" si="4"/>
        <v>293750</v>
      </c>
      <c r="U92" s="31">
        <f>SUM('[1]Programación FONDO 100'!U62)</f>
        <v>293750</v>
      </c>
      <c r="V92" s="31">
        <f>SUM('[1]Programación FONDO 100'!V62)</f>
        <v>0</v>
      </c>
      <c r="W92" s="31">
        <f>SUM('[1]Programación FONDO 100'!W62)</f>
        <v>0</v>
      </c>
      <c r="X92" s="26">
        <f t="shared" si="5"/>
        <v>293750</v>
      </c>
      <c r="Y92" s="33">
        <f t="shared" si="7"/>
        <v>1175000</v>
      </c>
    </row>
    <row r="93" spans="1:25" ht="30" x14ac:dyDescent="0.25">
      <c r="A93" s="27"/>
      <c r="B93" s="28"/>
      <c r="C93" s="28"/>
      <c r="D93" s="29"/>
      <c r="E93" s="29"/>
      <c r="F93" s="27"/>
      <c r="G93" s="30" t="s">
        <v>45</v>
      </c>
      <c r="H93" s="30" t="s">
        <v>46</v>
      </c>
      <c r="I93" s="31">
        <f>SUM('[1]Programación FONDO 100'!I63)</f>
        <v>97916</v>
      </c>
      <c r="J93" s="31">
        <f>SUM('[1]Programación FONDO 100'!J63)</f>
        <v>97917</v>
      </c>
      <c r="K93" s="31">
        <f>SUM('[1]Programación FONDO 100'!K63)</f>
        <v>97917</v>
      </c>
      <c r="L93" s="26">
        <f t="shared" si="6"/>
        <v>293750</v>
      </c>
      <c r="M93" s="31">
        <f>SUM('[1]Programación FONDO 100'!M63)</f>
        <v>97916</v>
      </c>
      <c r="N93" s="31">
        <f>SUM('[1]Programación FONDO 100'!N63)</f>
        <v>97917</v>
      </c>
      <c r="O93" s="31">
        <f>SUM('[1]Programación FONDO 100'!O63)</f>
        <v>97917</v>
      </c>
      <c r="P93" s="26">
        <f t="shared" si="3"/>
        <v>293750</v>
      </c>
      <c r="Q93" s="31">
        <f>SUM('[1]Programación FONDO 100'!Q63)</f>
        <v>97916</v>
      </c>
      <c r="R93" s="31">
        <f>SUM('[1]Programación FONDO 100'!R63)</f>
        <v>97917</v>
      </c>
      <c r="S93" s="31">
        <f>SUM('[1]Programación FONDO 100'!S63)</f>
        <v>97917</v>
      </c>
      <c r="T93" s="26">
        <f t="shared" si="4"/>
        <v>293750</v>
      </c>
      <c r="U93" s="31">
        <f>SUM('[1]Programación FONDO 100'!U63)</f>
        <v>97916</v>
      </c>
      <c r="V93" s="31">
        <f>SUM('[1]Programación FONDO 100'!V63)</f>
        <v>97917</v>
      </c>
      <c r="W93" s="31">
        <f>SUM('[1]Programación FONDO 100'!W63)</f>
        <v>97917</v>
      </c>
      <c r="X93" s="26">
        <f t="shared" si="5"/>
        <v>293750</v>
      </c>
      <c r="Y93" s="33">
        <f t="shared" si="7"/>
        <v>1175000</v>
      </c>
    </row>
    <row r="94" spans="1:25" ht="30" x14ac:dyDescent="0.25">
      <c r="A94" s="22" t="s">
        <v>41</v>
      </c>
      <c r="B94" s="23">
        <v>2.2999999999999998</v>
      </c>
      <c r="C94" s="23">
        <v>2083</v>
      </c>
      <c r="D94" s="24">
        <v>112</v>
      </c>
      <c r="E94" s="24"/>
      <c r="F94" s="24" t="s">
        <v>41</v>
      </c>
      <c r="G94" s="25" t="s">
        <v>43</v>
      </c>
      <c r="H94" s="25" t="s">
        <v>44</v>
      </c>
      <c r="I94" s="26">
        <f>+I96+I98+I100+I102+I104+I106+I108+I110+I112</f>
        <v>0</v>
      </c>
      <c r="J94" s="26">
        <f t="shared" ref="J94:Y95" si="28">+J96+J98+J100+J102+J104+J106+J108+J110+J112</f>
        <v>0</v>
      </c>
      <c r="K94" s="26">
        <f t="shared" si="28"/>
        <v>0</v>
      </c>
      <c r="L94" s="26">
        <f t="shared" si="28"/>
        <v>0</v>
      </c>
      <c r="M94" s="26">
        <f t="shared" si="28"/>
        <v>200000</v>
      </c>
      <c r="N94" s="26">
        <f t="shared" si="28"/>
        <v>0</v>
      </c>
      <c r="O94" s="26">
        <f t="shared" si="28"/>
        <v>0</v>
      </c>
      <c r="P94" s="26">
        <f t="shared" si="28"/>
        <v>200000</v>
      </c>
      <c r="Q94" s="26">
        <f t="shared" si="28"/>
        <v>0</v>
      </c>
      <c r="R94" s="26">
        <f t="shared" si="28"/>
        <v>0</v>
      </c>
      <c r="S94" s="26">
        <f t="shared" si="28"/>
        <v>0</v>
      </c>
      <c r="T94" s="26">
        <f t="shared" si="28"/>
        <v>0</v>
      </c>
      <c r="U94" s="26">
        <f t="shared" si="28"/>
        <v>0</v>
      </c>
      <c r="V94" s="26">
        <f t="shared" si="28"/>
        <v>0</v>
      </c>
      <c r="W94" s="26">
        <f t="shared" si="28"/>
        <v>0</v>
      </c>
      <c r="X94" s="26">
        <f t="shared" si="28"/>
        <v>0</v>
      </c>
      <c r="Y94" s="26">
        <f t="shared" si="28"/>
        <v>200000</v>
      </c>
    </row>
    <row r="95" spans="1:25" ht="30" x14ac:dyDescent="0.25">
      <c r="A95" s="22"/>
      <c r="B95" s="23"/>
      <c r="C95" s="23"/>
      <c r="D95" s="24"/>
      <c r="E95" s="24"/>
      <c r="F95" s="24"/>
      <c r="G95" s="25" t="s">
        <v>45</v>
      </c>
      <c r="H95" s="25" t="s">
        <v>46</v>
      </c>
      <c r="I95" s="26">
        <f>+I97+I99+I101+I103+I105+I107+I109+I111+I113</f>
        <v>0</v>
      </c>
      <c r="J95" s="26">
        <f t="shared" si="28"/>
        <v>0</v>
      </c>
      <c r="K95" s="26">
        <f t="shared" si="28"/>
        <v>0</v>
      </c>
      <c r="L95" s="26">
        <f t="shared" si="28"/>
        <v>0</v>
      </c>
      <c r="M95" s="26">
        <f t="shared" si="28"/>
        <v>0</v>
      </c>
      <c r="N95" s="26">
        <f t="shared" si="28"/>
        <v>100000</v>
      </c>
      <c r="O95" s="26">
        <f t="shared" si="28"/>
        <v>100000</v>
      </c>
      <c r="P95" s="26">
        <f t="shared" si="28"/>
        <v>200000</v>
      </c>
      <c r="Q95" s="26">
        <f t="shared" si="28"/>
        <v>0</v>
      </c>
      <c r="R95" s="26">
        <f t="shared" si="28"/>
        <v>0</v>
      </c>
      <c r="S95" s="26">
        <f t="shared" si="28"/>
        <v>0</v>
      </c>
      <c r="T95" s="26">
        <f t="shared" si="28"/>
        <v>0</v>
      </c>
      <c r="U95" s="26">
        <f t="shared" si="28"/>
        <v>0</v>
      </c>
      <c r="V95" s="26">
        <f t="shared" si="28"/>
        <v>0</v>
      </c>
      <c r="W95" s="26">
        <f t="shared" si="28"/>
        <v>0</v>
      </c>
      <c r="X95" s="26">
        <f t="shared" si="28"/>
        <v>0</v>
      </c>
      <c r="Y95" s="26">
        <f t="shared" si="28"/>
        <v>200000</v>
      </c>
    </row>
    <row r="96" spans="1:25" ht="30" x14ac:dyDescent="0.25">
      <c r="A96" s="27" t="s">
        <v>41</v>
      </c>
      <c r="B96" s="28" t="s">
        <v>61</v>
      </c>
      <c r="C96" s="28">
        <v>2083</v>
      </c>
      <c r="D96" s="29">
        <v>112</v>
      </c>
      <c r="E96" s="29"/>
      <c r="F96" s="27" t="s">
        <v>41</v>
      </c>
      <c r="G96" s="30" t="s">
        <v>43</v>
      </c>
      <c r="H96" s="30" t="s">
        <v>44</v>
      </c>
      <c r="I96" s="34">
        <f>SUM('[1]Programación  fondo 2083'!I46)</f>
        <v>0</v>
      </c>
      <c r="J96" s="34">
        <f>SUM('[1]Programación  fondo 2083'!J46)</f>
        <v>0</v>
      </c>
      <c r="K96" s="34">
        <f>SUM('[1]Programación  fondo 2083'!K46)</f>
        <v>0</v>
      </c>
      <c r="L96" s="26">
        <f t="shared" ref="L96:L113" si="29">SUM(I96:K96)</f>
        <v>0</v>
      </c>
      <c r="M96" s="34">
        <f>SUM('[1]Programación  fondo 2083'!M46)</f>
        <v>0</v>
      </c>
      <c r="N96" s="34">
        <f>SUM('[1]Programación  fondo 2083'!N46)</f>
        <v>0</v>
      </c>
      <c r="O96" s="34">
        <f>SUM('[1]Programación  fondo 2083'!O46)</f>
        <v>0</v>
      </c>
      <c r="P96" s="26">
        <f t="shared" ref="P96:P113" si="30">SUM(M96:O96)</f>
        <v>0</v>
      </c>
      <c r="Q96" s="34">
        <f>SUM('[1]Programación  fondo 2083'!Q46)</f>
        <v>0</v>
      </c>
      <c r="R96" s="34">
        <f>SUM('[1]Programación  fondo 2083'!R46)</f>
        <v>0</v>
      </c>
      <c r="S96" s="34">
        <f>SUM('[1]Programación  fondo 2083'!S46)</f>
        <v>0</v>
      </c>
      <c r="T96" s="26">
        <f t="shared" ref="T96:T113" si="31">SUM(Q96:S96)</f>
        <v>0</v>
      </c>
      <c r="U96" s="34">
        <f>SUM('[1]Programación  fondo 2083'!U46)</f>
        <v>0</v>
      </c>
      <c r="V96" s="34">
        <f>SUM('[1]Programación  fondo 2083'!V46)</f>
        <v>0</v>
      </c>
      <c r="W96" s="34">
        <f>SUM('[1]Programación  fondo 2083'!W46)</f>
        <v>0</v>
      </c>
      <c r="X96" s="26">
        <f t="shared" ref="X96:X113" si="32">SUM(U96:W96)</f>
        <v>0</v>
      </c>
      <c r="Y96" s="33">
        <f t="shared" ref="Y96:Y113" si="33">SUM(L96+P96+T96+X96)</f>
        <v>0</v>
      </c>
    </row>
    <row r="97" spans="1:25" ht="30" x14ac:dyDescent="0.25">
      <c r="A97" s="27"/>
      <c r="B97" s="28"/>
      <c r="C97" s="28"/>
      <c r="D97" s="29"/>
      <c r="E97" s="29"/>
      <c r="F97" s="27"/>
      <c r="G97" s="30" t="s">
        <v>45</v>
      </c>
      <c r="H97" s="30" t="s">
        <v>46</v>
      </c>
      <c r="I97" s="34">
        <f>SUM('[1]Programación  fondo 2083'!I47)</f>
        <v>0</v>
      </c>
      <c r="J97" s="34">
        <f>SUM('[1]Programación  fondo 2083'!J47)</f>
        <v>0</v>
      </c>
      <c r="K97" s="34">
        <f>SUM('[1]Programación  fondo 2083'!K47)</f>
        <v>0</v>
      </c>
      <c r="L97" s="26">
        <f t="shared" si="29"/>
        <v>0</v>
      </c>
      <c r="M97" s="34">
        <f>SUM('[1]Programación  fondo 2083'!M47)</f>
        <v>0</v>
      </c>
      <c r="N97" s="34">
        <f>SUM('[1]Programación  fondo 2083'!N47)</f>
        <v>0</v>
      </c>
      <c r="O97" s="34">
        <f>SUM('[1]Programación  fondo 2083'!O47)</f>
        <v>0</v>
      </c>
      <c r="P97" s="26">
        <f t="shared" si="30"/>
        <v>0</v>
      </c>
      <c r="Q97" s="34">
        <f>SUM('[1]Programación  fondo 2083'!Q47)</f>
        <v>0</v>
      </c>
      <c r="R97" s="34">
        <f>SUM('[1]Programación  fondo 2083'!R47)</f>
        <v>0</v>
      </c>
      <c r="S97" s="34">
        <f>SUM('[1]Programación  fondo 2083'!S47)</f>
        <v>0</v>
      </c>
      <c r="T97" s="26">
        <f t="shared" si="31"/>
        <v>0</v>
      </c>
      <c r="U97" s="34">
        <f>SUM('[1]Programación  fondo 2083'!U47)</f>
        <v>0</v>
      </c>
      <c r="V97" s="34">
        <f>SUM('[1]Programación  fondo 2083'!V47)</f>
        <v>0</v>
      </c>
      <c r="W97" s="34">
        <f>SUM('[1]Programación  fondo 2083'!W47)</f>
        <v>0</v>
      </c>
      <c r="X97" s="26">
        <f t="shared" si="32"/>
        <v>0</v>
      </c>
      <c r="Y97" s="33">
        <f t="shared" si="33"/>
        <v>0</v>
      </c>
    </row>
    <row r="98" spans="1:25" ht="30" x14ac:dyDescent="0.25">
      <c r="A98" s="27" t="s">
        <v>41</v>
      </c>
      <c r="B98" s="28" t="s">
        <v>62</v>
      </c>
      <c r="C98" s="28">
        <v>2083</v>
      </c>
      <c r="D98" s="29">
        <v>112</v>
      </c>
      <c r="E98" s="29"/>
      <c r="F98" s="27" t="s">
        <v>41</v>
      </c>
      <c r="G98" s="30" t="s">
        <v>43</v>
      </c>
      <c r="H98" s="30" t="s">
        <v>44</v>
      </c>
      <c r="I98" s="34">
        <f>SUM('[1]Programación  fondo 2083'!I48)</f>
        <v>0</v>
      </c>
      <c r="J98" s="34">
        <f>SUM('[1]Programación  fondo 2083'!J48)</f>
        <v>0</v>
      </c>
      <c r="K98" s="34">
        <f>SUM('[1]Programación  fondo 2083'!K48)</f>
        <v>0</v>
      </c>
      <c r="L98" s="26">
        <f t="shared" si="29"/>
        <v>0</v>
      </c>
      <c r="M98" s="34">
        <f>SUM('[1]Programación  fondo 2083'!M48)</f>
        <v>0</v>
      </c>
      <c r="N98" s="34">
        <f>SUM('[1]Programación  fondo 2083'!N48)</f>
        <v>0</v>
      </c>
      <c r="O98" s="34">
        <f>SUM('[1]Programación  fondo 2083'!O48)</f>
        <v>0</v>
      </c>
      <c r="P98" s="26">
        <f t="shared" si="30"/>
        <v>0</v>
      </c>
      <c r="Q98" s="34">
        <f>SUM('[1]Programación  fondo 2083'!Q48)</f>
        <v>0</v>
      </c>
      <c r="R98" s="34">
        <f>SUM('[1]Programación  fondo 2083'!R48)</f>
        <v>0</v>
      </c>
      <c r="S98" s="34">
        <f>SUM('[1]Programación  fondo 2083'!S48)</f>
        <v>0</v>
      </c>
      <c r="T98" s="26">
        <f t="shared" si="31"/>
        <v>0</v>
      </c>
      <c r="U98" s="34">
        <f>SUM('[1]Programación  fondo 2083'!U48)</f>
        <v>0</v>
      </c>
      <c r="V98" s="34">
        <f>SUM('[1]Programación  fondo 2083'!V48)</f>
        <v>0</v>
      </c>
      <c r="W98" s="34">
        <f>SUM('[1]Programación  fondo 2083'!W48)</f>
        <v>0</v>
      </c>
      <c r="X98" s="26">
        <f t="shared" si="32"/>
        <v>0</v>
      </c>
      <c r="Y98" s="33">
        <f t="shared" si="33"/>
        <v>0</v>
      </c>
    </row>
    <row r="99" spans="1:25" ht="30" x14ac:dyDescent="0.25">
      <c r="A99" s="27"/>
      <c r="B99" s="28"/>
      <c r="C99" s="28"/>
      <c r="D99" s="29"/>
      <c r="E99" s="29"/>
      <c r="F99" s="27"/>
      <c r="G99" s="30" t="s">
        <v>45</v>
      </c>
      <c r="H99" s="30" t="s">
        <v>46</v>
      </c>
      <c r="I99" s="34">
        <f>SUM('[1]Programación  fondo 2083'!I49)</f>
        <v>0</v>
      </c>
      <c r="J99" s="34">
        <f>SUM('[1]Programación  fondo 2083'!J49)</f>
        <v>0</v>
      </c>
      <c r="K99" s="34">
        <f>SUM('[1]Programación  fondo 2083'!K49)</f>
        <v>0</v>
      </c>
      <c r="L99" s="26">
        <f t="shared" si="29"/>
        <v>0</v>
      </c>
      <c r="M99" s="34">
        <f>SUM('[1]Programación  fondo 2083'!M49)</f>
        <v>0</v>
      </c>
      <c r="N99" s="34">
        <f>SUM('[1]Programación  fondo 2083'!N49)</f>
        <v>0</v>
      </c>
      <c r="O99" s="34">
        <f>SUM('[1]Programación  fondo 2083'!O49)</f>
        <v>0</v>
      </c>
      <c r="P99" s="26">
        <f t="shared" si="30"/>
        <v>0</v>
      </c>
      <c r="Q99" s="34">
        <f>SUM('[1]Programación  fondo 2083'!Q49)</f>
        <v>0</v>
      </c>
      <c r="R99" s="34">
        <f>SUM('[1]Programación  fondo 2083'!R49)</f>
        <v>0</v>
      </c>
      <c r="S99" s="34">
        <f>SUM('[1]Programación  fondo 2083'!S49)</f>
        <v>0</v>
      </c>
      <c r="T99" s="26">
        <f t="shared" si="31"/>
        <v>0</v>
      </c>
      <c r="U99" s="34">
        <f>SUM('[1]Programación  fondo 2083'!U49)</f>
        <v>0</v>
      </c>
      <c r="V99" s="34">
        <f>SUM('[1]Programación  fondo 2083'!V49)</f>
        <v>0</v>
      </c>
      <c r="W99" s="34">
        <f>SUM('[1]Programación  fondo 2083'!W49)</f>
        <v>0</v>
      </c>
      <c r="X99" s="26">
        <f t="shared" si="32"/>
        <v>0</v>
      </c>
      <c r="Y99" s="33">
        <f t="shared" si="33"/>
        <v>0</v>
      </c>
    </row>
    <row r="100" spans="1:25" ht="30" x14ac:dyDescent="0.25">
      <c r="A100" s="27" t="s">
        <v>41</v>
      </c>
      <c r="B100" s="28" t="s">
        <v>63</v>
      </c>
      <c r="C100" s="28">
        <v>2083</v>
      </c>
      <c r="D100" s="29">
        <v>112</v>
      </c>
      <c r="E100" s="29"/>
      <c r="F100" s="27" t="s">
        <v>41</v>
      </c>
      <c r="G100" s="30" t="s">
        <v>43</v>
      </c>
      <c r="H100" s="30" t="s">
        <v>44</v>
      </c>
      <c r="I100" s="34">
        <f>SUM('[1]Programación  fondo 2083'!I50)</f>
        <v>0</v>
      </c>
      <c r="J100" s="34">
        <f>SUM('[1]Programación  fondo 2083'!J50)</f>
        <v>0</v>
      </c>
      <c r="K100" s="34">
        <f>SUM('[1]Programación  fondo 2083'!K50)</f>
        <v>0</v>
      </c>
      <c r="L100" s="26">
        <f t="shared" si="29"/>
        <v>0</v>
      </c>
      <c r="M100" s="34">
        <f>SUM('[1]Programación  fondo 2083'!M50)</f>
        <v>0</v>
      </c>
      <c r="N100" s="34">
        <f>SUM('[1]Programación  fondo 2083'!N50)</f>
        <v>0</v>
      </c>
      <c r="O100" s="34">
        <f>SUM('[1]Programación  fondo 2083'!O50)</f>
        <v>0</v>
      </c>
      <c r="P100" s="26">
        <f t="shared" si="30"/>
        <v>0</v>
      </c>
      <c r="Q100" s="34">
        <f>SUM('[1]Programación  fondo 2083'!Q50)</f>
        <v>0</v>
      </c>
      <c r="R100" s="34">
        <f>SUM('[1]Programación  fondo 2083'!R50)</f>
        <v>0</v>
      </c>
      <c r="S100" s="34">
        <f>SUM('[1]Programación  fondo 2083'!S50)</f>
        <v>0</v>
      </c>
      <c r="T100" s="26">
        <f t="shared" si="31"/>
        <v>0</v>
      </c>
      <c r="U100" s="34">
        <f>SUM('[1]Programación  fondo 2083'!U50)</f>
        <v>0</v>
      </c>
      <c r="V100" s="34">
        <f>SUM('[1]Programación  fondo 2083'!V50)</f>
        <v>0</v>
      </c>
      <c r="W100" s="34">
        <f>SUM('[1]Programación  fondo 2083'!W50)</f>
        <v>0</v>
      </c>
      <c r="X100" s="26">
        <f t="shared" si="32"/>
        <v>0</v>
      </c>
      <c r="Y100" s="33">
        <f t="shared" si="33"/>
        <v>0</v>
      </c>
    </row>
    <row r="101" spans="1:25" ht="30" x14ac:dyDescent="0.25">
      <c r="A101" s="27"/>
      <c r="B101" s="28"/>
      <c r="C101" s="28"/>
      <c r="D101" s="29"/>
      <c r="E101" s="29"/>
      <c r="F101" s="27"/>
      <c r="G101" s="30" t="s">
        <v>45</v>
      </c>
      <c r="H101" s="30" t="s">
        <v>46</v>
      </c>
      <c r="I101" s="34">
        <f>SUM('[1]Programación  fondo 2083'!I51)</f>
        <v>0</v>
      </c>
      <c r="J101" s="34">
        <f>SUM('[1]Programación  fondo 2083'!J51)</f>
        <v>0</v>
      </c>
      <c r="K101" s="34">
        <f>SUM('[1]Programación  fondo 2083'!K51)</f>
        <v>0</v>
      </c>
      <c r="L101" s="26">
        <f t="shared" si="29"/>
        <v>0</v>
      </c>
      <c r="M101" s="34">
        <f>SUM('[1]Programación  fondo 2083'!M51)</f>
        <v>0</v>
      </c>
      <c r="N101" s="34">
        <f>SUM('[1]Programación  fondo 2083'!N51)</f>
        <v>0</v>
      </c>
      <c r="O101" s="34">
        <f>SUM('[1]Programación  fondo 2083'!O51)</f>
        <v>0</v>
      </c>
      <c r="P101" s="26">
        <f t="shared" si="30"/>
        <v>0</v>
      </c>
      <c r="Q101" s="34">
        <f>SUM('[1]Programación  fondo 2083'!Q51)</f>
        <v>0</v>
      </c>
      <c r="R101" s="34">
        <f>SUM('[1]Programación  fondo 2083'!R51)</f>
        <v>0</v>
      </c>
      <c r="S101" s="34">
        <f>SUM('[1]Programación  fondo 2083'!S51)</f>
        <v>0</v>
      </c>
      <c r="T101" s="26">
        <f t="shared" si="31"/>
        <v>0</v>
      </c>
      <c r="U101" s="34">
        <f>SUM('[1]Programación  fondo 2083'!U51)</f>
        <v>0</v>
      </c>
      <c r="V101" s="34">
        <f>SUM('[1]Programación  fondo 2083'!V51)</f>
        <v>0</v>
      </c>
      <c r="W101" s="34">
        <f>SUM('[1]Programación  fondo 2083'!W51)</f>
        <v>0</v>
      </c>
      <c r="X101" s="26">
        <f t="shared" si="32"/>
        <v>0</v>
      </c>
      <c r="Y101" s="33">
        <f t="shared" si="33"/>
        <v>0</v>
      </c>
    </row>
    <row r="102" spans="1:25" ht="30" x14ac:dyDescent="0.25">
      <c r="A102" s="27" t="s">
        <v>41</v>
      </c>
      <c r="B102" s="28" t="s">
        <v>64</v>
      </c>
      <c r="C102" s="28">
        <v>2083</v>
      </c>
      <c r="D102" s="29">
        <v>112</v>
      </c>
      <c r="E102" s="29"/>
      <c r="F102" s="27" t="s">
        <v>41</v>
      </c>
      <c r="G102" s="30" t="s">
        <v>43</v>
      </c>
      <c r="H102" s="30" t="s">
        <v>44</v>
      </c>
      <c r="I102" s="34">
        <f>SUM('[1]Programación  fondo 2083'!I52)</f>
        <v>0</v>
      </c>
      <c r="J102" s="34">
        <f>SUM('[1]Programación  fondo 2083'!J52)</f>
        <v>0</v>
      </c>
      <c r="K102" s="34">
        <f>SUM('[1]Programación  fondo 2083'!K52)</f>
        <v>0</v>
      </c>
      <c r="L102" s="26">
        <f t="shared" si="29"/>
        <v>0</v>
      </c>
      <c r="M102" s="34">
        <f>SUM('[1]Programación  fondo 2083'!M52)</f>
        <v>0</v>
      </c>
      <c r="N102" s="34">
        <f>SUM('[1]Programación  fondo 2083'!N52)</f>
        <v>0</v>
      </c>
      <c r="O102" s="34">
        <f>SUM('[1]Programación  fondo 2083'!O52)</f>
        <v>0</v>
      </c>
      <c r="P102" s="26">
        <f t="shared" si="30"/>
        <v>0</v>
      </c>
      <c r="Q102" s="34">
        <f>SUM('[1]Programación  fondo 2083'!Q52)</f>
        <v>0</v>
      </c>
      <c r="R102" s="34">
        <f>SUM('[1]Programación  fondo 2083'!R52)</f>
        <v>0</v>
      </c>
      <c r="S102" s="34">
        <f>SUM('[1]Programación  fondo 2083'!S52)</f>
        <v>0</v>
      </c>
      <c r="T102" s="26">
        <f t="shared" si="31"/>
        <v>0</v>
      </c>
      <c r="U102" s="34">
        <f>SUM('[1]Programación  fondo 2083'!U52)</f>
        <v>0</v>
      </c>
      <c r="V102" s="34">
        <f>SUM('[1]Programación  fondo 2083'!V52)</f>
        <v>0</v>
      </c>
      <c r="W102" s="34">
        <f>SUM('[1]Programación  fondo 2083'!W52)</f>
        <v>0</v>
      </c>
      <c r="X102" s="26">
        <f t="shared" si="32"/>
        <v>0</v>
      </c>
      <c r="Y102" s="33">
        <f t="shared" si="33"/>
        <v>0</v>
      </c>
    </row>
    <row r="103" spans="1:25" ht="30" x14ac:dyDescent="0.25">
      <c r="A103" s="27"/>
      <c r="B103" s="28"/>
      <c r="C103" s="28"/>
      <c r="D103" s="29"/>
      <c r="E103" s="29"/>
      <c r="F103" s="27"/>
      <c r="G103" s="30" t="s">
        <v>45</v>
      </c>
      <c r="H103" s="30" t="s">
        <v>46</v>
      </c>
      <c r="I103" s="34">
        <f>SUM('[1]Programación  fondo 2083'!I53)</f>
        <v>0</v>
      </c>
      <c r="J103" s="34">
        <f>SUM('[1]Programación  fondo 2083'!J53)</f>
        <v>0</v>
      </c>
      <c r="K103" s="34">
        <f>SUM('[1]Programación  fondo 2083'!K53)</f>
        <v>0</v>
      </c>
      <c r="L103" s="26">
        <f t="shared" si="29"/>
        <v>0</v>
      </c>
      <c r="M103" s="34">
        <f>SUM('[1]Programación  fondo 2083'!M53)</f>
        <v>0</v>
      </c>
      <c r="N103" s="34">
        <f>SUM('[1]Programación  fondo 2083'!N53)</f>
        <v>0</v>
      </c>
      <c r="O103" s="34">
        <f>SUM('[1]Programación  fondo 2083'!O53)</f>
        <v>0</v>
      </c>
      <c r="P103" s="26">
        <f t="shared" si="30"/>
        <v>0</v>
      </c>
      <c r="Q103" s="34">
        <f>SUM('[1]Programación  fondo 2083'!Q53)</f>
        <v>0</v>
      </c>
      <c r="R103" s="34">
        <f>SUM('[1]Programación  fondo 2083'!R53)</f>
        <v>0</v>
      </c>
      <c r="S103" s="34">
        <f>SUM('[1]Programación  fondo 2083'!S53)</f>
        <v>0</v>
      </c>
      <c r="T103" s="26">
        <f t="shared" si="31"/>
        <v>0</v>
      </c>
      <c r="U103" s="34">
        <f>SUM('[1]Programación  fondo 2083'!U53)</f>
        <v>0</v>
      </c>
      <c r="V103" s="34">
        <f>SUM('[1]Programación  fondo 2083'!V53)</f>
        <v>0</v>
      </c>
      <c r="W103" s="34">
        <f>SUM('[1]Programación  fondo 2083'!W53)</f>
        <v>0</v>
      </c>
      <c r="X103" s="26">
        <f t="shared" si="32"/>
        <v>0</v>
      </c>
      <c r="Y103" s="33">
        <f t="shared" si="33"/>
        <v>0</v>
      </c>
    </row>
    <row r="104" spans="1:25" ht="30" x14ac:dyDescent="0.25">
      <c r="A104" s="27" t="s">
        <v>41</v>
      </c>
      <c r="B104" s="28" t="s">
        <v>65</v>
      </c>
      <c r="C104" s="28">
        <v>2083</v>
      </c>
      <c r="D104" s="29">
        <v>112</v>
      </c>
      <c r="E104" s="29"/>
      <c r="F104" s="27" t="s">
        <v>41</v>
      </c>
      <c r="G104" s="30" t="s">
        <v>43</v>
      </c>
      <c r="H104" s="30" t="s">
        <v>44</v>
      </c>
      <c r="I104" s="34">
        <f>SUM('[1]Programación  fondo 2083'!I54)</f>
        <v>0</v>
      </c>
      <c r="J104" s="34">
        <f>SUM('[1]Programación  fondo 2083'!J54)</f>
        <v>0</v>
      </c>
      <c r="K104" s="34">
        <f>SUM('[1]Programación  fondo 2083'!K54)</f>
        <v>0</v>
      </c>
      <c r="L104" s="26">
        <f t="shared" si="29"/>
        <v>0</v>
      </c>
      <c r="M104" s="34">
        <f>SUM('[1]Programación  fondo 2083'!M54)</f>
        <v>0</v>
      </c>
      <c r="N104" s="34">
        <f>SUM('[1]Programación  fondo 2083'!N54)</f>
        <v>0</v>
      </c>
      <c r="O104" s="34">
        <f>SUM('[1]Programación  fondo 2083'!O54)</f>
        <v>0</v>
      </c>
      <c r="P104" s="26">
        <f t="shared" si="30"/>
        <v>0</v>
      </c>
      <c r="Q104" s="34">
        <f>SUM('[1]Programación  fondo 2083'!Q54)</f>
        <v>0</v>
      </c>
      <c r="R104" s="34">
        <f>SUM('[1]Programación  fondo 2083'!R54)</f>
        <v>0</v>
      </c>
      <c r="S104" s="34">
        <f>SUM('[1]Programación  fondo 2083'!S54)</f>
        <v>0</v>
      </c>
      <c r="T104" s="26">
        <f t="shared" si="31"/>
        <v>0</v>
      </c>
      <c r="U104" s="34">
        <f>SUM('[1]Programación  fondo 2083'!U54)</f>
        <v>0</v>
      </c>
      <c r="V104" s="34">
        <f>SUM('[1]Programación  fondo 2083'!V54)</f>
        <v>0</v>
      </c>
      <c r="W104" s="34">
        <f>SUM('[1]Programación  fondo 2083'!W54)</f>
        <v>0</v>
      </c>
      <c r="X104" s="26">
        <f t="shared" si="32"/>
        <v>0</v>
      </c>
      <c r="Y104" s="33">
        <f t="shared" si="33"/>
        <v>0</v>
      </c>
    </row>
    <row r="105" spans="1:25" ht="30" x14ac:dyDescent="0.25">
      <c r="A105" s="27"/>
      <c r="B105" s="28"/>
      <c r="C105" s="28"/>
      <c r="D105" s="29"/>
      <c r="E105" s="29"/>
      <c r="F105" s="27"/>
      <c r="G105" s="30" t="s">
        <v>45</v>
      </c>
      <c r="H105" s="30" t="s">
        <v>46</v>
      </c>
      <c r="I105" s="34">
        <f>SUM('[1]Programación  fondo 2083'!I55)</f>
        <v>0</v>
      </c>
      <c r="J105" s="34">
        <f>SUM('[1]Programación  fondo 2083'!J55)</f>
        <v>0</v>
      </c>
      <c r="K105" s="34">
        <f>SUM('[1]Programación  fondo 2083'!K55)</f>
        <v>0</v>
      </c>
      <c r="L105" s="26">
        <f t="shared" si="29"/>
        <v>0</v>
      </c>
      <c r="M105" s="34">
        <f>SUM('[1]Programación  fondo 2083'!M55)</f>
        <v>0</v>
      </c>
      <c r="N105" s="34">
        <f>SUM('[1]Programación  fondo 2083'!N55)</f>
        <v>0</v>
      </c>
      <c r="O105" s="34">
        <f>SUM('[1]Programación  fondo 2083'!O55)</f>
        <v>0</v>
      </c>
      <c r="P105" s="26">
        <f t="shared" si="30"/>
        <v>0</v>
      </c>
      <c r="Q105" s="34">
        <f>SUM('[1]Programación  fondo 2083'!Q55)</f>
        <v>0</v>
      </c>
      <c r="R105" s="34">
        <f>SUM('[1]Programación  fondo 2083'!R55)</f>
        <v>0</v>
      </c>
      <c r="S105" s="34">
        <f>SUM('[1]Programación  fondo 2083'!S55)</f>
        <v>0</v>
      </c>
      <c r="T105" s="26">
        <f t="shared" si="31"/>
        <v>0</v>
      </c>
      <c r="U105" s="34">
        <f>SUM('[1]Programación  fondo 2083'!U55)</f>
        <v>0</v>
      </c>
      <c r="V105" s="34">
        <f>SUM('[1]Programación  fondo 2083'!V55)</f>
        <v>0</v>
      </c>
      <c r="W105" s="34">
        <f>SUM('[1]Programación  fondo 2083'!W55)</f>
        <v>0</v>
      </c>
      <c r="X105" s="26">
        <f t="shared" si="32"/>
        <v>0</v>
      </c>
      <c r="Y105" s="33">
        <f t="shared" si="33"/>
        <v>0</v>
      </c>
    </row>
    <row r="106" spans="1:25" ht="30" x14ac:dyDescent="0.25">
      <c r="A106" s="27" t="s">
        <v>41</v>
      </c>
      <c r="B106" s="28" t="s">
        <v>66</v>
      </c>
      <c r="C106" s="28">
        <v>2083</v>
      </c>
      <c r="D106" s="29">
        <v>112</v>
      </c>
      <c r="E106" s="29"/>
      <c r="F106" s="27" t="s">
        <v>41</v>
      </c>
      <c r="G106" s="30" t="s">
        <v>43</v>
      </c>
      <c r="H106" s="30" t="s">
        <v>44</v>
      </c>
      <c r="I106" s="34">
        <f>SUM('[1]Programación  fondo 2083'!I56)</f>
        <v>0</v>
      </c>
      <c r="J106" s="34">
        <f>SUM('[1]Programación  fondo 2083'!J56)</f>
        <v>0</v>
      </c>
      <c r="K106" s="34">
        <f>SUM('[1]Programación  fondo 2083'!K56)</f>
        <v>0</v>
      </c>
      <c r="L106" s="26">
        <f t="shared" si="29"/>
        <v>0</v>
      </c>
      <c r="M106" s="34">
        <f>SUM('[1]Programación  fondo 2083'!M56)</f>
        <v>0</v>
      </c>
      <c r="N106" s="34">
        <f>SUM('[1]Programación  fondo 2083'!N56)</f>
        <v>0</v>
      </c>
      <c r="O106" s="34">
        <f>SUM('[1]Programación  fondo 2083'!O56)</f>
        <v>0</v>
      </c>
      <c r="P106" s="26">
        <f t="shared" si="30"/>
        <v>0</v>
      </c>
      <c r="Q106" s="34">
        <f>SUM('[1]Programación  fondo 2083'!Q56)</f>
        <v>0</v>
      </c>
      <c r="R106" s="34">
        <f>SUM('[1]Programación  fondo 2083'!R56)</f>
        <v>0</v>
      </c>
      <c r="S106" s="34">
        <f>SUM('[1]Programación  fondo 2083'!S56)</f>
        <v>0</v>
      </c>
      <c r="T106" s="26">
        <f t="shared" si="31"/>
        <v>0</v>
      </c>
      <c r="U106" s="34">
        <f>SUM('[1]Programación  fondo 2083'!U56)</f>
        <v>0</v>
      </c>
      <c r="V106" s="34">
        <f>SUM('[1]Programación  fondo 2083'!V56)</f>
        <v>0</v>
      </c>
      <c r="W106" s="34">
        <f>SUM('[1]Programación  fondo 2083'!W56)</f>
        <v>0</v>
      </c>
      <c r="X106" s="26">
        <f t="shared" si="32"/>
        <v>0</v>
      </c>
      <c r="Y106" s="33">
        <f t="shared" si="33"/>
        <v>0</v>
      </c>
    </row>
    <row r="107" spans="1:25" ht="30" x14ac:dyDescent="0.25">
      <c r="A107" s="27"/>
      <c r="B107" s="28"/>
      <c r="C107" s="28"/>
      <c r="D107" s="29"/>
      <c r="E107" s="29"/>
      <c r="F107" s="27"/>
      <c r="G107" s="30" t="s">
        <v>45</v>
      </c>
      <c r="H107" s="30" t="s">
        <v>46</v>
      </c>
      <c r="I107" s="34">
        <f>SUM('[1]Programación  fondo 2083'!I57)</f>
        <v>0</v>
      </c>
      <c r="J107" s="34">
        <f>SUM('[1]Programación  fondo 2083'!J57)</f>
        <v>0</v>
      </c>
      <c r="K107" s="34">
        <f>SUM('[1]Programación  fondo 2083'!K57)</f>
        <v>0</v>
      </c>
      <c r="L107" s="26">
        <f t="shared" si="29"/>
        <v>0</v>
      </c>
      <c r="M107" s="34">
        <f>SUM('[1]Programación  fondo 2083'!M57)</f>
        <v>0</v>
      </c>
      <c r="N107" s="34">
        <f>SUM('[1]Programación  fondo 2083'!N57)</f>
        <v>0</v>
      </c>
      <c r="O107" s="34">
        <f>SUM('[1]Programación  fondo 2083'!O57)</f>
        <v>0</v>
      </c>
      <c r="P107" s="26">
        <f t="shared" si="30"/>
        <v>0</v>
      </c>
      <c r="Q107" s="34">
        <f>SUM('[1]Programación  fondo 2083'!Q57)</f>
        <v>0</v>
      </c>
      <c r="R107" s="34">
        <f>SUM('[1]Programación  fondo 2083'!R57)</f>
        <v>0</v>
      </c>
      <c r="S107" s="34">
        <f>SUM('[1]Programación  fondo 2083'!S57)</f>
        <v>0</v>
      </c>
      <c r="T107" s="26">
        <f t="shared" si="31"/>
        <v>0</v>
      </c>
      <c r="U107" s="34">
        <f>SUM('[1]Programación  fondo 2083'!U57)</f>
        <v>0</v>
      </c>
      <c r="V107" s="34">
        <f>SUM('[1]Programación  fondo 2083'!V57)</f>
        <v>0</v>
      </c>
      <c r="W107" s="34">
        <f>SUM('[1]Programación  fondo 2083'!W57)</f>
        <v>0</v>
      </c>
      <c r="X107" s="26">
        <f t="shared" si="32"/>
        <v>0</v>
      </c>
      <c r="Y107" s="33">
        <f t="shared" si="33"/>
        <v>0</v>
      </c>
    </row>
    <row r="108" spans="1:25" ht="30" x14ac:dyDescent="0.25">
      <c r="A108" s="27" t="s">
        <v>41</v>
      </c>
      <c r="B108" s="28" t="s">
        <v>67</v>
      </c>
      <c r="C108" s="28">
        <v>2083</v>
      </c>
      <c r="D108" s="29">
        <v>112</v>
      </c>
      <c r="E108" s="29" t="s">
        <v>68</v>
      </c>
      <c r="F108" s="27" t="s">
        <v>41</v>
      </c>
      <c r="G108" s="30" t="s">
        <v>43</v>
      </c>
      <c r="H108" s="30" t="s">
        <v>44</v>
      </c>
      <c r="I108" s="34">
        <f>SUM('[1]Programación  fondo 2083'!I58)</f>
        <v>0</v>
      </c>
      <c r="J108" s="34">
        <f>SUM('[1]Programación  fondo 2083'!J58)</f>
        <v>0</v>
      </c>
      <c r="K108" s="34">
        <f>SUM('[1]Programación  fondo 2083'!K58)</f>
        <v>0</v>
      </c>
      <c r="L108" s="26">
        <f t="shared" si="29"/>
        <v>0</v>
      </c>
      <c r="M108" s="34">
        <f>SUM('[1]Programación  fondo 2083'!M58)</f>
        <v>0</v>
      </c>
      <c r="N108" s="34">
        <f>SUM('[1]Programación  fondo 2083'!N58)</f>
        <v>0</v>
      </c>
      <c r="O108" s="34">
        <f>SUM('[1]Programación  fondo 2083'!O58)</f>
        <v>0</v>
      </c>
      <c r="P108" s="26">
        <f t="shared" si="30"/>
        <v>0</v>
      </c>
      <c r="Q108" s="34">
        <f>SUM('[1]Programación  fondo 2083'!Q58)</f>
        <v>0</v>
      </c>
      <c r="R108" s="34">
        <f>SUM('[1]Programación  fondo 2083'!R58)</f>
        <v>0</v>
      </c>
      <c r="S108" s="34">
        <f>SUM('[1]Programación  fondo 2083'!S58)</f>
        <v>0</v>
      </c>
      <c r="T108" s="26">
        <f t="shared" si="31"/>
        <v>0</v>
      </c>
      <c r="U108" s="34">
        <f>SUM('[1]Programación  fondo 2083'!U58)</f>
        <v>0</v>
      </c>
      <c r="V108" s="34">
        <f>SUM('[1]Programación  fondo 2083'!V58)</f>
        <v>0</v>
      </c>
      <c r="W108" s="34">
        <f>SUM('[1]Programación  fondo 2083'!W58)</f>
        <v>0</v>
      </c>
      <c r="X108" s="26">
        <f t="shared" si="32"/>
        <v>0</v>
      </c>
      <c r="Y108" s="33">
        <f t="shared" si="33"/>
        <v>0</v>
      </c>
    </row>
    <row r="109" spans="1:25" ht="30" x14ac:dyDescent="0.25">
      <c r="A109" s="27"/>
      <c r="B109" s="28"/>
      <c r="C109" s="28"/>
      <c r="D109" s="29"/>
      <c r="E109" s="29"/>
      <c r="F109" s="27"/>
      <c r="G109" s="30" t="s">
        <v>45</v>
      </c>
      <c r="H109" s="30" t="s">
        <v>46</v>
      </c>
      <c r="I109" s="34">
        <f>SUM('[1]Programación  fondo 2083'!I59)</f>
        <v>0</v>
      </c>
      <c r="J109" s="34">
        <f>SUM('[1]Programación  fondo 2083'!J59)</f>
        <v>0</v>
      </c>
      <c r="K109" s="34">
        <f>SUM('[1]Programación  fondo 2083'!K59)</f>
        <v>0</v>
      </c>
      <c r="L109" s="26">
        <f t="shared" si="29"/>
        <v>0</v>
      </c>
      <c r="M109" s="34">
        <f>SUM('[1]Programación  fondo 2083'!M59)</f>
        <v>0</v>
      </c>
      <c r="N109" s="34">
        <f>SUM('[1]Programación  fondo 2083'!N59)</f>
        <v>0</v>
      </c>
      <c r="O109" s="34">
        <f>SUM('[1]Programación  fondo 2083'!O59)</f>
        <v>0</v>
      </c>
      <c r="P109" s="26">
        <f t="shared" si="30"/>
        <v>0</v>
      </c>
      <c r="Q109" s="34">
        <f>SUM('[1]Programación  fondo 2083'!Q59)</f>
        <v>0</v>
      </c>
      <c r="R109" s="34">
        <f>SUM('[1]Programación  fondo 2083'!R59)</f>
        <v>0</v>
      </c>
      <c r="S109" s="34">
        <f>SUM('[1]Programación  fondo 2083'!S59)</f>
        <v>0</v>
      </c>
      <c r="T109" s="26">
        <f t="shared" si="31"/>
        <v>0</v>
      </c>
      <c r="U109" s="34">
        <f>SUM('[1]Programación  fondo 2083'!U59)</f>
        <v>0</v>
      </c>
      <c r="V109" s="34">
        <f>SUM('[1]Programación  fondo 2083'!V59)</f>
        <v>0</v>
      </c>
      <c r="W109" s="34">
        <f>SUM('[1]Programación  fondo 2083'!W59)</f>
        <v>0</v>
      </c>
      <c r="X109" s="26">
        <f t="shared" si="32"/>
        <v>0</v>
      </c>
      <c r="Y109" s="33">
        <f t="shared" si="33"/>
        <v>0</v>
      </c>
    </row>
    <row r="110" spans="1:25" ht="30" x14ac:dyDescent="0.25">
      <c r="A110" s="27" t="s">
        <v>41</v>
      </c>
      <c r="B110" s="28" t="s">
        <v>69</v>
      </c>
      <c r="C110" s="28">
        <v>2083</v>
      </c>
      <c r="D110" s="29">
        <v>112</v>
      </c>
      <c r="E110" s="29"/>
      <c r="F110" s="27" t="s">
        <v>41</v>
      </c>
      <c r="G110" s="30" t="s">
        <v>43</v>
      </c>
      <c r="H110" s="30" t="s">
        <v>44</v>
      </c>
      <c r="I110" s="34">
        <f>SUM('[1]Programación  fondo 2083'!I60)</f>
        <v>0</v>
      </c>
      <c r="J110" s="34">
        <f>SUM('[1]Programación  fondo 2083'!J60)</f>
        <v>0</v>
      </c>
      <c r="K110" s="34">
        <f>SUM('[1]Programación  fondo 2083'!K60)</f>
        <v>0</v>
      </c>
      <c r="L110" s="26">
        <f t="shared" si="29"/>
        <v>0</v>
      </c>
      <c r="M110" s="34">
        <f>SUM('[1]Programación  fondo 2083'!M60)</f>
        <v>0</v>
      </c>
      <c r="N110" s="34">
        <f>SUM('[1]Programación  fondo 2083'!N60)</f>
        <v>0</v>
      </c>
      <c r="O110" s="34">
        <f>SUM('[1]Programación  fondo 2083'!O60)</f>
        <v>0</v>
      </c>
      <c r="P110" s="26">
        <f t="shared" si="30"/>
        <v>0</v>
      </c>
      <c r="Q110" s="34">
        <f>SUM('[1]Programación  fondo 2083'!Q60)</f>
        <v>0</v>
      </c>
      <c r="R110" s="34">
        <f>SUM('[1]Programación  fondo 2083'!R60)</f>
        <v>0</v>
      </c>
      <c r="S110" s="34">
        <f>SUM('[1]Programación  fondo 2083'!S60)</f>
        <v>0</v>
      </c>
      <c r="T110" s="26">
        <f t="shared" si="31"/>
        <v>0</v>
      </c>
      <c r="U110" s="34">
        <f>SUM('[1]Programación  fondo 2083'!U60)</f>
        <v>0</v>
      </c>
      <c r="V110" s="34">
        <f>SUM('[1]Programación  fondo 2083'!V60)</f>
        <v>0</v>
      </c>
      <c r="W110" s="34">
        <f>SUM('[1]Programación  fondo 2083'!W60)</f>
        <v>0</v>
      </c>
      <c r="X110" s="26">
        <f t="shared" si="32"/>
        <v>0</v>
      </c>
      <c r="Y110" s="33">
        <f t="shared" si="33"/>
        <v>0</v>
      </c>
    </row>
    <row r="111" spans="1:25" ht="30" x14ac:dyDescent="0.25">
      <c r="A111" s="27"/>
      <c r="B111" s="28"/>
      <c r="C111" s="28"/>
      <c r="D111" s="29"/>
      <c r="E111" s="29"/>
      <c r="F111" s="27"/>
      <c r="G111" s="30" t="s">
        <v>45</v>
      </c>
      <c r="H111" s="30" t="s">
        <v>46</v>
      </c>
      <c r="I111" s="34">
        <f>SUM('[1]Programación  fondo 2083'!I61)</f>
        <v>0</v>
      </c>
      <c r="J111" s="34">
        <f>SUM('[1]Programación  fondo 2083'!J61)</f>
        <v>0</v>
      </c>
      <c r="K111" s="34">
        <f>SUM('[1]Programación  fondo 2083'!K61)</f>
        <v>0</v>
      </c>
      <c r="L111" s="26">
        <f t="shared" si="29"/>
        <v>0</v>
      </c>
      <c r="M111" s="34">
        <f>SUM('[1]Programación  fondo 2083'!M61)</f>
        <v>0</v>
      </c>
      <c r="N111" s="34">
        <f>SUM('[1]Programación  fondo 2083'!N61)</f>
        <v>0</v>
      </c>
      <c r="O111" s="34">
        <f>SUM('[1]Programación  fondo 2083'!O61)</f>
        <v>0</v>
      </c>
      <c r="P111" s="26">
        <f t="shared" si="30"/>
        <v>0</v>
      </c>
      <c r="Q111" s="34">
        <f>SUM('[1]Programación  fondo 2083'!Q61)</f>
        <v>0</v>
      </c>
      <c r="R111" s="34">
        <f>SUM('[1]Programación  fondo 2083'!R61)</f>
        <v>0</v>
      </c>
      <c r="S111" s="34">
        <f>SUM('[1]Programación  fondo 2083'!S61)</f>
        <v>0</v>
      </c>
      <c r="T111" s="26">
        <f t="shared" si="31"/>
        <v>0</v>
      </c>
      <c r="U111" s="34">
        <f>SUM('[1]Programación  fondo 2083'!U61)</f>
        <v>0</v>
      </c>
      <c r="V111" s="34">
        <f>SUM('[1]Programación  fondo 2083'!V61)</f>
        <v>0</v>
      </c>
      <c r="W111" s="34">
        <f>SUM('[1]Programación  fondo 2083'!W61)</f>
        <v>0</v>
      </c>
      <c r="X111" s="26">
        <f t="shared" si="32"/>
        <v>0</v>
      </c>
      <c r="Y111" s="33">
        <f t="shared" si="33"/>
        <v>0</v>
      </c>
    </row>
    <row r="112" spans="1:25" ht="30" x14ac:dyDescent="0.25">
      <c r="A112" s="27" t="s">
        <v>41</v>
      </c>
      <c r="B112" s="28" t="s">
        <v>70</v>
      </c>
      <c r="C112" s="28">
        <v>2083</v>
      </c>
      <c r="D112" s="29">
        <v>112</v>
      </c>
      <c r="E112" s="29"/>
      <c r="F112" s="27" t="s">
        <v>41</v>
      </c>
      <c r="G112" s="30" t="s">
        <v>43</v>
      </c>
      <c r="H112" s="30" t="s">
        <v>44</v>
      </c>
      <c r="I112" s="34">
        <f>SUM('[1]Programación  fondo 2083'!I62)</f>
        <v>0</v>
      </c>
      <c r="J112" s="34">
        <f>SUM('[1]Programación  fondo 2083'!J62)</f>
        <v>0</v>
      </c>
      <c r="K112" s="34">
        <f>SUM('[1]Programación  fondo 2083'!K62)</f>
        <v>0</v>
      </c>
      <c r="L112" s="26">
        <f t="shared" si="29"/>
        <v>0</v>
      </c>
      <c r="M112" s="34">
        <f>SUM('[1]Programación  fondo 2083'!M62)</f>
        <v>200000</v>
      </c>
      <c r="N112" s="34">
        <f>SUM('[1]Programación  fondo 2083'!N62)</f>
        <v>0</v>
      </c>
      <c r="O112" s="34">
        <f>SUM('[1]Programación  fondo 2083'!O62)</f>
        <v>0</v>
      </c>
      <c r="P112" s="26">
        <f t="shared" si="30"/>
        <v>200000</v>
      </c>
      <c r="Q112" s="34">
        <f>SUM('[1]Programación  fondo 2083'!Q62)</f>
        <v>0</v>
      </c>
      <c r="R112" s="34">
        <f>SUM('[1]Programación  fondo 2083'!R62)</f>
        <v>0</v>
      </c>
      <c r="S112" s="34">
        <f>SUM('[1]Programación  fondo 2083'!S62)</f>
        <v>0</v>
      </c>
      <c r="T112" s="26">
        <f t="shared" si="31"/>
        <v>0</v>
      </c>
      <c r="U112" s="34">
        <f>SUM('[1]Programación  fondo 2083'!U62)</f>
        <v>0</v>
      </c>
      <c r="V112" s="34">
        <f>SUM('[1]Programación  fondo 2083'!V62)</f>
        <v>0</v>
      </c>
      <c r="W112" s="34">
        <f>SUM('[1]Programación  fondo 2083'!W62)</f>
        <v>0</v>
      </c>
      <c r="X112" s="26">
        <f t="shared" si="32"/>
        <v>0</v>
      </c>
      <c r="Y112" s="33">
        <f t="shared" si="33"/>
        <v>200000</v>
      </c>
    </row>
    <row r="113" spans="1:25" ht="30" x14ac:dyDescent="0.25">
      <c r="A113" s="27"/>
      <c r="B113" s="28"/>
      <c r="C113" s="28"/>
      <c r="D113" s="29"/>
      <c r="E113" s="29"/>
      <c r="F113" s="27"/>
      <c r="G113" s="30" t="s">
        <v>45</v>
      </c>
      <c r="H113" s="30" t="s">
        <v>46</v>
      </c>
      <c r="I113" s="34">
        <f>SUM('[1]Programación  fondo 2083'!I63)</f>
        <v>0</v>
      </c>
      <c r="J113" s="34">
        <f>SUM('[1]Programación  fondo 2083'!J63)</f>
        <v>0</v>
      </c>
      <c r="K113" s="34">
        <f>SUM('[1]Programación  fondo 2083'!K63)</f>
        <v>0</v>
      </c>
      <c r="L113" s="26">
        <f t="shared" si="29"/>
        <v>0</v>
      </c>
      <c r="M113" s="34">
        <f>SUM('[1]Programación  fondo 2083'!M63)</f>
        <v>0</v>
      </c>
      <c r="N113" s="34">
        <f>SUM('[1]Programación  fondo 2083'!N63)</f>
        <v>100000</v>
      </c>
      <c r="O113" s="34">
        <f>SUM('[1]Programación  fondo 2083'!O63)</f>
        <v>100000</v>
      </c>
      <c r="P113" s="26">
        <f t="shared" si="30"/>
        <v>200000</v>
      </c>
      <c r="Q113" s="26">
        <f>+Q115+Q117+Q119+Q121+Q123+Q125</f>
        <v>0</v>
      </c>
      <c r="R113" s="26">
        <f>+R115+R117+R119+R121+R123+R125</f>
        <v>0</v>
      </c>
      <c r="S113" s="26">
        <f>+S115+S117+S119+S121+S123+S125</f>
        <v>0</v>
      </c>
      <c r="T113" s="26">
        <f t="shared" si="31"/>
        <v>0</v>
      </c>
      <c r="U113" s="26">
        <f>+U115+U117+U119+U121+U123+U125</f>
        <v>0</v>
      </c>
      <c r="V113" s="26">
        <f>+V115+V117+V119+V121+V123+V125</f>
        <v>0</v>
      </c>
      <c r="W113" s="26">
        <f>+W115+W117+W119+W121+W123+W125</f>
        <v>0</v>
      </c>
      <c r="X113" s="26">
        <f t="shared" si="32"/>
        <v>0</v>
      </c>
      <c r="Y113" s="33">
        <f t="shared" si="33"/>
        <v>200000</v>
      </c>
    </row>
    <row r="114" spans="1:25" ht="30" x14ac:dyDescent="0.25">
      <c r="A114" s="22" t="s">
        <v>41</v>
      </c>
      <c r="B114" s="23">
        <v>2.4</v>
      </c>
      <c r="C114" s="23">
        <v>100</v>
      </c>
      <c r="D114" s="24" t="s">
        <v>42</v>
      </c>
      <c r="E114" s="24"/>
      <c r="F114" s="24" t="s">
        <v>41</v>
      </c>
      <c r="G114" s="25" t="s">
        <v>43</v>
      </c>
      <c r="H114" s="25" t="s">
        <v>44</v>
      </c>
      <c r="I114" s="26">
        <f>+I116+I118+I120+I122+I124+I126</f>
        <v>0</v>
      </c>
      <c r="J114" s="26">
        <f>+J116+J118+J120+J122+J124+J126</f>
        <v>0</v>
      </c>
      <c r="K114" s="26">
        <f>+K116+K118+K120+K122+K124+K126</f>
        <v>0</v>
      </c>
      <c r="L114" s="26">
        <f t="shared" ref="J114:Y115" si="34">+L116+L118+L120+L122+L124+L126</f>
        <v>0</v>
      </c>
      <c r="M114" s="26">
        <f>+M116+M118+M120+M122+M124+M126</f>
        <v>0</v>
      </c>
      <c r="N114" s="26">
        <f>+N116+N118+N120+N122+N124+N126</f>
        <v>0</v>
      </c>
      <c r="O114" s="26">
        <f>+O116+O118+O120+O122+O124+O126</f>
        <v>0</v>
      </c>
      <c r="P114" s="26">
        <f t="shared" si="34"/>
        <v>0</v>
      </c>
      <c r="Q114" s="26">
        <f>+Q116+Q118+Q120+Q122+Q124+Q126</f>
        <v>0</v>
      </c>
      <c r="R114" s="26">
        <f t="shared" ref="R114:S114" si="35">+R116+R118+R120+R122+R124+R126</f>
        <v>0</v>
      </c>
      <c r="S114" s="26">
        <f t="shared" si="35"/>
        <v>0</v>
      </c>
      <c r="T114" s="26">
        <f t="shared" si="34"/>
        <v>0</v>
      </c>
      <c r="U114" s="26">
        <f>+U116+U118+U120+U122+U124+U126</f>
        <v>0</v>
      </c>
      <c r="V114" s="26">
        <f t="shared" ref="V114:W114" si="36">+V116+V118+V120+V122+V124+V126</f>
        <v>0</v>
      </c>
      <c r="W114" s="26">
        <f t="shared" si="36"/>
        <v>0</v>
      </c>
      <c r="X114" s="26">
        <f t="shared" si="34"/>
        <v>0</v>
      </c>
      <c r="Y114" s="26">
        <f t="shared" si="34"/>
        <v>0</v>
      </c>
    </row>
    <row r="115" spans="1:25" ht="30" x14ac:dyDescent="0.25">
      <c r="A115" s="22"/>
      <c r="B115" s="23"/>
      <c r="C115" s="23"/>
      <c r="D115" s="24"/>
      <c r="E115" s="24"/>
      <c r="F115" s="24"/>
      <c r="G115" s="25" t="s">
        <v>45</v>
      </c>
      <c r="H115" s="25" t="s">
        <v>46</v>
      </c>
      <c r="I115" s="26">
        <f>+I117+I119+I121+I123+I125+I127</f>
        <v>0</v>
      </c>
      <c r="J115" s="26">
        <f t="shared" si="34"/>
        <v>0</v>
      </c>
      <c r="K115" s="26">
        <f t="shared" si="34"/>
        <v>0</v>
      </c>
      <c r="L115" s="26">
        <f t="shared" si="34"/>
        <v>0</v>
      </c>
      <c r="M115" s="26">
        <f>+M117+M119+M121+M123+M125+M127</f>
        <v>0</v>
      </c>
      <c r="N115" s="26">
        <f t="shared" ref="N115:O115" si="37">+N117+N119+N121+N123+N125+N127</f>
        <v>0</v>
      </c>
      <c r="O115" s="26">
        <f t="shared" si="37"/>
        <v>0</v>
      </c>
      <c r="P115" s="26">
        <f t="shared" si="34"/>
        <v>0</v>
      </c>
      <c r="Q115" s="31">
        <f>SUM('[1]Programación FONDO 100'!Q65)</f>
        <v>0</v>
      </c>
      <c r="R115" s="31">
        <f>SUM('[1]Programación FONDO 100'!R65)</f>
        <v>0</v>
      </c>
      <c r="S115" s="31">
        <f>SUM('[1]Programación FONDO 100'!S65)</f>
        <v>0</v>
      </c>
      <c r="T115" s="26">
        <f t="shared" si="34"/>
        <v>0</v>
      </c>
      <c r="U115" s="31">
        <f>SUM('[1]Programación FONDO 100'!U65)</f>
        <v>0</v>
      </c>
      <c r="V115" s="31">
        <f>SUM('[1]Programación FONDO 100'!V65)</f>
        <v>0</v>
      </c>
      <c r="W115" s="31">
        <f>SUM('[1]Programación FONDO 100'!W65)</f>
        <v>0</v>
      </c>
      <c r="X115" s="26">
        <f t="shared" si="34"/>
        <v>0</v>
      </c>
      <c r="Y115" s="26">
        <f t="shared" si="34"/>
        <v>0</v>
      </c>
    </row>
    <row r="116" spans="1:25" ht="30" x14ac:dyDescent="0.25">
      <c r="A116" s="27" t="s">
        <v>41</v>
      </c>
      <c r="B116" s="28" t="s">
        <v>71</v>
      </c>
      <c r="C116" s="28">
        <v>100</v>
      </c>
      <c r="D116" s="29" t="s">
        <v>42</v>
      </c>
      <c r="E116" s="29"/>
      <c r="F116" s="27" t="s">
        <v>41</v>
      </c>
      <c r="G116" s="30" t="s">
        <v>43</v>
      </c>
      <c r="H116" s="30" t="s">
        <v>44</v>
      </c>
      <c r="I116" s="31">
        <f>SUM('[1]Programación FONDO 100'!I66)</f>
        <v>0</v>
      </c>
      <c r="J116" s="31">
        <f>SUM('[1]Programación FONDO 100'!J66)</f>
        <v>0</v>
      </c>
      <c r="K116" s="31">
        <f>SUM('[1]Programación FONDO 100'!K66)</f>
        <v>0</v>
      </c>
      <c r="L116" s="26">
        <f t="shared" si="6"/>
        <v>0</v>
      </c>
      <c r="M116" s="31">
        <f>SUM('[1]Programación FONDO 100'!M66)</f>
        <v>0</v>
      </c>
      <c r="N116" s="31">
        <f>SUM('[1]Programación FONDO 100'!N66)</f>
        <v>0</v>
      </c>
      <c r="O116" s="31">
        <f>SUM('[1]Programación FONDO 100'!O66)</f>
        <v>0</v>
      </c>
      <c r="P116" s="26">
        <f t="shared" si="3"/>
        <v>0</v>
      </c>
      <c r="Q116" s="31">
        <f>SUM('[1]Programación FONDO 100'!Q66)</f>
        <v>0</v>
      </c>
      <c r="R116" s="31">
        <f>SUM('[1]Programación FONDO 100'!R66)</f>
        <v>0</v>
      </c>
      <c r="S116" s="31">
        <f>SUM('[1]Programación FONDO 100'!S66)</f>
        <v>0</v>
      </c>
      <c r="T116" s="26">
        <f t="shared" si="4"/>
        <v>0</v>
      </c>
      <c r="U116" s="31">
        <f>SUM('[1]Programación FONDO 100'!U66)</f>
        <v>0</v>
      </c>
      <c r="V116" s="31">
        <f>SUM('[1]Programación FONDO 100'!V66)</f>
        <v>0</v>
      </c>
      <c r="W116" s="31">
        <f>SUM('[1]Programación FONDO 100'!W66)</f>
        <v>0</v>
      </c>
      <c r="X116" s="26">
        <f t="shared" si="5"/>
        <v>0</v>
      </c>
      <c r="Y116" s="33">
        <f t="shared" ref="Y116:Y127" si="38">SUM(L116+P116+T116+X116)</f>
        <v>0</v>
      </c>
    </row>
    <row r="117" spans="1:25" ht="30" x14ac:dyDescent="0.25">
      <c r="A117" s="27"/>
      <c r="B117" s="28"/>
      <c r="C117" s="28"/>
      <c r="D117" s="29"/>
      <c r="E117" s="29"/>
      <c r="F117" s="27"/>
      <c r="G117" s="30" t="s">
        <v>45</v>
      </c>
      <c r="H117" s="30" t="s">
        <v>46</v>
      </c>
      <c r="I117" s="31">
        <f>SUM('[1]Programación FONDO 100'!I67)</f>
        <v>0</v>
      </c>
      <c r="J117" s="31">
        <f>SUM('[1]Programación FONDO 100'!J67)</f>
        <v>0</v>
      </c>
      <c r="K117" s="31">
        <f>SUM('[1]Programación FONDO 100'!K67)</f>
        <v>0</v>
      </c>
      <c r="L117" s="26">
        <f t="shared" si="6"/>
        <v>0</v>
      </c>
      <c r="M117" s="31">
        <f>SUM('[1]Programación FONDO 100'!M67)</f>
        <v>0</v>
      </c>
      <c r="N117" s="31">
        <f>SUM('[1]Programación FONDO 100'!N67)</f>
        <v>0</v>
      </c>
      <c r="O117" s="31">
        <f>SUM('[1]Programación FONDO 100'!O67)</f>
        <v>0</v>
      </c>
      <c r="P117" s="26">
        <f t="shared" si="3"/>
        <v>0</v>
      </c>
      <c r="Q117" s="31">
        <f>SUM('[1]Programación FONDO 100'!Q67)</f>
        <v>0</v>
      </c>
      <c r="R117" s="31">
        <f>SUM('[1]Programación FONDO 100'!R67)</f>
        <v>0</v>
      </c>
      <c r="S117" s="31">
        <f>SUM('[1]Programación FONDO 100'!S67)</f>
        <v>0</v>
      </c>
      <c r="T117" s="26">
        <f t="shared" si="4"/>
        <v>0</v>
      </c>
      <c r="U117" s="31">
        <f>SUM('[1]Programación FONDO 100'!U67)</f>
        <v>0</v>
      </c>
      <c r="V117" s="31">
        <f>SUM('[1]Programación FONDO 100'!V67)</f>
        <v>0</v>
      </c>
      <c r="W117" s="31">
        <f>SUM('[1]Programación FONDO 100'!W67)</f>
        <v>0</v>
      </c>
      <c r="X117" s="26">
        <f t="shared" si="5"/>
        <v>0</v>
      </c>
      <c r="Y117" s="33">
        <f t="shared" si="38"/>
        <v>0</v>
      </c>
    </row>
    <row r="118" spans="1:25" ht="30" x14ac:dyDescent="0.25">
      <c r="A118" s="27" t="s">
        <v>41</v>
      </c>
      <c r="B118" s="28" t="s">
        <v>72</v>
      </c>
      <c r="C118" s="28">
        <v>100</v>
      </c>
      <c r="D118" s="29" t="s">
        <v>42</v>
      </c>
      <c r="E118" s="29"/>
      <c r="F118" s="27" t="s">
        <v>41</v>
      </c>
      <c r="G118" s="30" t="s">
        <v>43</v>
      </c>
      <c r="H118" s="30" t="s">
        <v>44</v>
      </c>
      <c r="I118" s="31">
        <f>SUM('[1]Programación FONDO 100'!I68)</f>
        <v>0</v>
      </c>
      <c r="J118" s="31">
        <f>SUM('[1]Programación FONDO 100'!J68)</f>
        <v>0</v>
      </c>
      <c r="K118" s="31">
        <f>SUM('[1]Programación FONDO 100'!K68)</f>
        <v>0</v>
      </c>
      <c r="L118" s="26">
        <f>SUM(I118:K118)</f>
        <v>0</v>
      </c>
      <c r="M118" s="31">
        <f>SUM('[1]Programación FONDO 100'!M68)</f>
        <v>0</v>
      </c>
      <c r="N118" s="31">
        <f>SUM('[1]Programación FONDO 100'!N68)</f>
        <v>0</v>
      </c>
      <c r="O118" s="31">
        <f>SUM('[1]Programación FONDO 100'!O68)</f>
        <v>0</v>
      </c>
      <c r="P118" s="26">
        <f t="shared" si="3"/>
        <v>0</v>
      </c>
      <c r="Q118" s="31">
        <f>SUM('[1]Programación FONDO 100'!Q68)</f>
        <v>0</v>
      </c>
      <c r="R118" s="31">
        <f>SUM('[1]Programación FONDO 100'!R68)</f>
        <v>0</v>
      </c>
      <c r="S118" s="31">
        <f>SUM('[1]Programación FONDO 100'!S68)</f>
        <v>0</v>
      </c>
      <c r="T118" s="26">
        <f t="shared" si="4"/>
        <v>0</v>
      </c>
      <c r="U118" s="31">
        <f>SUM('[1]Programación FONDO 100'!U68)</f>
        <v>0</v>
      </c>
      <c r="V118" s="31">
        <f>SUM('[1]Programación FONDO 100'!V68)</f>
        <v>0</v>
      </c>
      <c r="W118" s="31">
        <f>SUM('[1]Programación FONDO 100'!W68)</f>
        <v>0</v>
      </c>
      <c r="X118" s="26">
        <f t="shared" si="5"/>
        <v>0</v>
      </c>
      <c r="Y118" s="33">
        <f t="shared" si="38"/>
        <v>0</v>
      </c>
    </row>
    <row r="119" spans="1:25" ht="30" x14ac:dyDescent="0.25">
      <c r="A119" s="27"/>
      <c r="B119" s="28"/>
      <c r="C119" s="28"/>
      <c r="D119" s="29"/>
      <c r="E119" s="29"/>
      <c r="F119" s="27"/>
      <c r="G119" s="30" t="s">
        <v>45</v>
      </c>
      <c r="H119" s="30" t="s">
        <v>46</v>
      </c>
      <c r="I119" s="31">
        <f>SUM('[1]Programación FONDO 100'!I69)</f>
        <v>0</v>
      </c>
      <c r="J119" s="31">
        <f>SUM('[1]Programación FONDO 100'!J69)</f>
        <v>0</v>
      </c>
      <c r="K119" s="31">
        <f>SUM('[1]Programación FONDO 100'!K69)</f>
        <v>0</v>
      </c>
      <c r="L119" s="26">
        <f t="shared" si="6"/>
        <v>0</v>
      </c>
      <c r="M119" s="31">
        <f>SUM('[1]Programación FONDO 100'!M69)</f>
        <v>0</v>
      </c>
      <c r="N119" s="31">
        <f>SUM('[1]Programación FONDO 100'!N69)</f>
        <v>0</v>
      </c>
      <c r="O119" s="31">
        <f>SUM('[1]Programación FONDO 100'!O69)</f>
        <v>0</v>
      </c>
      <c r="P119" s="26">
        <f t="shared" si="3"/>
        <v>0</v>
      </c>
      <c r="Q119" s="31">
        <f>SUM('[1]Programación FONDO 100'!Q69)</f>
        <v>0</v>
      </c>
      <c r="R119" s="31">
        <f>SUM('[1]Programación FONDO 100'!R69)</f>
        <v>0</v>
      </c>
      <c r="S119" s="31">
        <f>SUM('[1]Programación FONDO 100'!S69)</f>
        <v>0</v>
      </c>
      <c r="T119" s="26">
        <f t="shared" si="4"/>
        <v>0</v>
      </c>
      <c r="U119" s="31">
        <f>SUM('[1]Programación FONDO 100'!U69)</f>
        <v>0</v>
      </c>
      <c r="V119" s="31">
        <f>SUM('[1]Programación FONDO 100'!V69)</f>
        <v>0</v>
      </c>
      <c r="W119" s="31">
        <f>SUM('[1]Programación FONDO 100'!W69)</f>
        <v>0</v>
      </c>
      <c r="X119" s="26">
        <f t="shared" si="5"/>
        <v>0</v>
      </c>
      <c r="Y119" s="33">
        <f t="shared" si="38"/>
        <v>0</v>
      </c>
    </row>
    <row r="120" spans="1:25" ht="30" x14ac:dyDescent="0.25">
      <c r="A120" s="27" t="s">
        <v>41</v>
      </c>
      <c r="B120" s="28" t="s">
        <v>73</v>
      </c>
      <c r="C120" s="28">
        <v>100</v>
      </c>
      <c r="D120" s="29" t="s">
        <v>42</v>
      </c>
      <c r="E120" s="29"/>
      <c r="F120" s="27" t="s">
        <v>41</v>
      </c>
      <c r="G120" s="30" t="s">
        <v>43</v>
      </c>
      <c r="H120" s="30" t="s">
        <v>44</v>
      </c>
      <c r="I120" s="31">
        <f>SUM('[1]Programación FONDO 100'!I70)</f>
        <v>0</v>
      </c>
      <c r="J120" s="31">
        <f>SUM('[1]Programación FONDO 100'!J70)</f>
        <v>0</v>
      </c>
      <c r="K120" s="31">
        <f>SUM('[1]Programación FONDO 100'!K70)</f>
        <v>0</v>
      </c>
      <c r="L120" s="26">
        <f t="shared" si="6"/>
        <v>0</v>
      </c>
      <c r="M120" s="31">
        <f>SUM('[1]Programación FONDO 100'!M70)</f>
        <v>0</v>
      </c>
      <c r="N120" s="31">
        <f>SUM('[1]Programación FONDO 100'!N70)</f>
        <v>0</v>
      </c>
      <c r="O120" s="31">
        <f>SUM('[1]Programación FONDO 100'!O70)</f>
        <v>0</v>
      </c>
      <c r="P120" s="26">
        <f t="shared" si="3"/>
        <v>0</v>
      </c>
      <c r="Q120" s="31">
        <f>SUM('[1]Programación FONDO 100'!Q70)</f>
        <v>0</v>
      </c>
      <c r="R120" s="31">
        <f>SUM('[1]Programación FONDO 100'!R70)</f>
        <v>0</v>
      </c>
      <c r="S120" s="31">
        <f>SUM('[1]Programación FONDO 100'!S70)</f>
        <v>0</v>
      </c>
      <c r="T120" s="26">
        <f t="shared" si="4"/>
        <v>0</v>
      </c>
      <c r="U120" s="31">
        <f>SUM('[1]Programación FONDO 100'!U70)</f>
        <v>0</v>
      </c>
      <c r="V120" s="31">
        <f>SUM('[1]Programación FONDO 100'!V70)</f>
        <v>0</v>
      </c>
      <c r="W120" s="31">
        <f>SUM('[1]Programación FONDO 100'!W70)</f>
        <v>0</v>
      </c>
      <c r="X120" s="26">
        <f t="shared" si="5"/>
        <v>0</v>
      </c>
      <c r="Y120" s="33">
        <f t="shared" si="38"/>
        <v>0</v>
      </c>
    </row>
    <row r="121" spans="1:25" ht="30" x14ac:dyDescent="0.25">
      <c r="A121" s="27"/>
      <c r="B121" s="28"/>
      <c r="C121" s="28"/>
      <c r="D121" s="29"/>
      <c r="E121" s="29"/>
      <c r="F121" s="27"/>
      <c r="G121" s="30" t="s">
        <v>45</v>
      </c>
      <c r="H121" s="30" t="s">
        <v>46</v>
      </c>
      <c r="I121" s="31">
        <f>SUM('[1]Programación FONDO 100'!I71)</f>
        <v>0</v>
      </c>
      <c r="J121" s="31">
        <f>SUM('[1]Programación FONDO 100'!J71)</f>
        <v>0</v>
      </c>
      <c r="K121" s="31">
        <f>SUM('[1]Programación FONDO 100'!K71)</f>
        <v>0</v>
      </c>
      <c r="L121" s="26">
        <f t="shared" si="6"/>
        <v>0</v>
      </c>
      <c r="M121" s="31">
        <f>SUM('[1]Programación FONDO 100'!M71)</f>
        <v>0</v>
      </c>
      <c r="N121" s="31">
        <f>SUM('[1]Programación FONDO 100'!N71)</f>
        <v>0</v>
      </c>
      <c r="O121" s="31">
        <f>SUM('[1]Programación FONDO 100'!O71)</f>
        <v>0</v>
      </c>
      <c r="P121" s="26">
        <f t="shared" si="3"/>
        <v>0</v>
      </c>
      <c r="Q121" s="31">
        <f>SUM('[1]Programación FONDO 100'!Q71)</f>
        <v>0</v>
      </c>
      <c r="R121" s="31">
        <f>SUM('[1]Programación FONDO 100'!R71)</f>
        <v>0</v>
      </c>
      <c r="S121" s="31">
        <f>SUM('[1]Programación FONDO 100'!S71)</f>
        <v>0</v>
      </c>
      <c r="T121" s="26">
        <f t="shared" si="4"/>
        <v>0</v>
      </c>
      <c r="U121" s="31">
        <f>SUM('[1]Programación FONDO 100'!U71)</f>
        <v>0</v>
      </c>
      <c r="V121" s="31">
        <f>SUM('[1]Programación FONDO 100'!V71)</f>
        <v>0</v>
      </c>
      <c r="W121" s="31">
        <f>SUM('[1]Programación FONDO 100'!W71)</f>
        <v>0</v>
      </c>
      <c r="X121" s="26">
        <f t="shared" si="5"/>
        <v>0</v>
      </c>
      <c r="Y121" s="33">
        <f t="shared" si="38"/>
        <v>0</v>
      </c>
    </row>
    <row r="122" spans="1:25" ht="30" x14ac:dyDescent="0.25">
      <c r="A122" s="27" t="s">
        <v>41</v>
      </c>
      <c r="B122" s="28" t="s">
        <v>74</v>
      </c>
      <c r="C122" s="28">
        <v>100</v>
      </c>
      <c r="D122" s="29" t="s">
        <v>42</v>
      </c>
      <c r="E122" s="29"/>
      <c r="F122" s="27" t="s">
        <v>41</v>
      </c>
      <c r="G122" s="30" t="s">
        <v>43</v>
      </c>
      <c r="H122" s="30" t="s">
        <v>44</v>
      </c>
      <c r="I122" s="31">
        <f>SUM('[1]Programación FONDO 100'!I72)</f>
        <v>0</v>
      </c>
      <c r="J122" s="31">
        <f>SUM('[1]Programación FONDO 100'!J72)</f>
        <v>0</v>
      </c>
      <c r="K122" s="31">
        <f>SUM('[1]Programación FONDO 100'!K72)</f>
        <v>0</v>
      </c>
      <c r="L122" s="26">
        <f t="shared" si="6"/>
        <v>0</v>
      </c>
      <c r="M122" s="31">
        <f>SUM('[1]Programación FONDO 100'!M72)</f>
        <v>0</v>
      </c>
      <c r="N122" s="31">
        <f>SUM('[1]Programación FONDO 100'!N72)</f>
        <v>0</v>
      </c>
      <c r="O122" s="31">
        <f>SUM('[1]Programación FONDO 100'!O72)</f>
        <v>0</v>
      </c>
      <c r="P122" s="26">
        <f t="shared" si="3"/>
        <v>0</v>
      </c>
      <c r="Q122" s="31">
        <f>SUM('[1]Programación FONDO 100'!Q72)</f>
        <v>0</v>
      </c>
      <c r="R122" s="31">
        <f>SUM('[1]Programación FONDO 100'!R72)</f>
        <v>0</v>
      </c>
      <c r="S122" s="31">
        <f>SUM('[1]Programación FONDO 100'!S72)</f>
        <v>0</v>
      </c>
      <c r="T122" s="26">
        <f t="shared" si="4"/>
        <v>0</v>
      </c>
      <c r="U122" s="31">
        <f>SUM('[1]Programación FONDO 100'!U72)</f>
        <v>0</v>
      </c>
      <c r="V122" s="31">
        <f>SUM('[1]Programación FONDO 100'!V72)</f>
        <v>0</v>
      </c>
      <c r="W122" s="31">
        <f>SUM('[1]Programación FONDO 100'!W72)</f>
        <v>0</v>
      </c>
      <c r="X122" s="26">
        <f t="shared" si="5"/>
        <v>0</v>
      </c>
      <c r="Y122" s="33">
        <f t="shared" si="38"/>
        <v>0</v>
      </c>
    </row>
    <row r="123" spans="1:25" ht="30" x14ac:dyDescent="0.25">
      <c r="A123" s="27"/>
      <c r="B123" s="28"/>
      <c r="C123" s="28"/>
      <c r="D123" s="29"/>
      <c r="E123" s="29"/>
      <c r="F123" s="27"/>
      <c r="G123" s="30" t="s">
        <v>45</v>
      </c>
      <c r="H123" s="30" t="s">
        <v>46</v>
      </c>
      <c r="I123" s="31">
        <f>SUM('[1]Programación FONDO 100'!I73)</f>
        <v>0</v>
      </c>
      <c r="J123" s="31">
        <f>SUM('[1]Programación FONDO 100'!J73)</f>
        <v>0</v>
      </c>
      <c r="K123" s="31">
        <f>SUM('[1]Programación FONDO 100'!K73)</f>
        <v>0</v>
      </c>
      <c r="L123" s="26">
        <f t="shared" si="6"/>
        <v>0</v>
      </c>
      <c r="M123" s="31">
        <f>SUM('[1]Programación FONDO 100'!M73)</f>
        <v>0</v>
      </c>
      <c r="N123" s="31">
        <f>SUM('[1]Programación FONDO 100'!N73)</f>
        <v>0</v>
      </c>
      <c r="O123" s="31">
        <f>SUM('[1]Programación FONDO 100'!O73)</f>
        <v>0</v>
      </c>
      <c r="P123" s="26">
        <f t="shared" si="3"/>
        <v>0</v>
      </c>
      <c r="Q123" s="31">
        <f>SUM('[1]Programación FONDO 100'!Q73)</f>
        <v>0</v>
      </c>
      <c r="R123" s="31">
        <f>SUM('[1]Programación FONDO 100'!R73)</f>
        <v>0</v>
      </c>
      <c r="S123" s="31">
        <f>SUM('[1]Programación FONDO 100'!S73)</f>
        <v>0</v>
      </c>
      <c r="T123" s="26">
        <f t="shared" si="4"/>
        <v>0</v>
      </c>
      <c r="U123" s="31">
        <f>SUM('[1]Programación FONDO 100'!U73)</f>
        <v>0</v>
      </c>
      <c r="V123" s="31">
        <f>SUM('[1]Programación FONDO 100'!V73)</f>
        <v>0</v>
      </c>
      <c r="W123" s="31">
        <f>SUM('[1]Programación FONDO 100'!W73)</f>
        <v>0</v>
      </c>
      <c r="X123" s="26">
        <f t="shared" si="5"/>
        <v>0</v>
      </c>
      <c r="Y123" s="33">
        <f t="shared" si="38"/>
        <v>0</v>
      </c>
    </row>
    <row r="124" spans="1:25" ht="30" x14ac:dyDescent="0.25">
      <c r="A124" s="27" t="s">
        <v>41</v>
      </c>
      <c r="B124" s="28" t="s">
        <v>75</v>
      </c>
      <c r="C124" s="28">
        <v>100</v>
      </c>
      <c r="D124" s="29" t="s">
        <v>42</v>
      </c>
      <c r="E124" s="29"/>
      <c r="F124" s="27" t="s">
        <v>41</v>
      </c>
      <c r="G124" s="30" t="s">
        <v>43</v>
      </c>
      <c r="H124" s="30" t="s">
        <v>44</v>
      </c>
      <c r="I124" s="31">
        <f>SUM('[1]Programación FONDO 100'!I74)</f>
        <v>0</v>
      </c>
      <c r="J124" s="31">
        <f>SUM('[1]Programación FONDO 100'!J74)</f>
        <v>0</v>
      </c>
      <c r="K124" s="31">
        <f>SUM('[1]Programación FONDO 100'!K74)</f>
        <v>0</v>
      </c>
      <c r="L124" s="26">
        <f t="shared" si="6"/>
        <v>0</v>
      </c>
      <c r="M124" s="31">
        <f>SUM('[1]Programación FONDO 100'!M74)</f>
        <v>0</v>
      </c>
      <c r="N124" s="31">
        <f>SUM('[1]Programación FONDO 100'!N74)</f>
        <v>0</v>
      </c>
      <c r="O124" s="31">
        <f>SUM('[1]Programación FONDO 100'!O74)</f>
        <v>0</v>
      </c>
      <c r="P124" s="26">
        <f t="shared" si="3"/>
        <v>0</v>
      </c>
      <c r="Q124" s="31">
        <f>SUM('[1]Programación FONDO 100'!Q74)</f>
        <v>0</v>
      </c>
      <c r="R124" s="31">
        <f>SUM('[1]Programación FONDO 100'!R74)</f>
        <v>0</v>
      </c>
      <c r="S124" s="31">
        <f>SUM('[1]Programación FONDO 100'!S74)</f>
        <v>0</v>
      </c>
      <c r="T124" s="26">
        <f t="shared" si="4"/>
        <v>0</v>
      </c>
      <c r="U124" s="31">
        <f>SUM('[1]Programación FONDO 100'!U74)</f>
        <v>0</v>
      </c>
      <c r="V124" s="31">
        <f>SUM('[1]Programación FONDO 100'!V74)</f>
        <v>0</v>
      </c>
      <c r="W124" s="31">
        <f>SUM('[1]Programación FONDO 100'!W74)</f>
        <v>0</v>
      </c>
      <c r="X124" s="26">
        <f t="shared" si="5"/>
        <v>0</v>
      </c>
      <c r="Y124" s="33">
        <f t="shared" si="38"/>
        <v>0</v>
      </c>
    </row>
    <row r="125" spans="1:25" ht="30" x14ac:dyDescent="0.25">
      <c r="A125" s="27"/>
      <c r="B125" s="28"/>
      <c r="C125" s="28"/>
      <c r="D125" s="29"/>
      <c r="E125" s="29"/>
      <c r="F125" s="27"/>
      <c r="G125" s="30" t="s">
        <v>45</v>
      </c>
      <c r="H125" s="30" t="s">
        <v>46</v>
      </c>
      <c r="I125" s="31">
        <f>SUM('[1]Programación FONDO 100'!I75)</f>
        <v>0</v>
      </c>
      <c r="J125" s="31">
        <f>SUM('[1]Programación FONDO 100'!J75)</f>
        <v>0</v>
      </c>
      <c r="K125" s="31">
        <f>SUM('[1]Programación FONDO 100'!K75)</f>
        <v>0</v>
      </c>
      <c r="L125" s="26">
        <f t="shared" si="6"/>
        <v>0</v>
      </c>
      <c r="M125" s="31">
        <f>SUM('[1]Programación FONDO 100'!M75)</f>
        <v>0</v>
      </c>
      <c r="N125" s="31">
        <f>SUM('[1]Programación FONDO 100'!N75)</f>
        <v>0</v>
      </c>
      <c r="O125" s="31">
        <f>SUM('[1]Programación FONDO 100'!O75)</f>
        <v>0</v>
      </c>
      <c r="P125" s="26">
        <f t="shared" si="3"/>
        <v>0</v>
      </c>
      <c r="Q125" s="31">
        <f>SUM('[1]Programación FONDO 100'!Q75)</f>
        <v>0</v>
      </c>
      <c r="R125" s="31">
        <f>SUM('[1]Programación FONDO 100'!R75)</f>
        <v>0</v>
      </c>
      <c r="S125" s="31">
        <f>SUM('[1]Programación FONDO 100'!S75)</f>
        <v>0</v>
      </c>
      <c r="T125" s="26">
        <f t="shared" si="4"/>
        <v>0</v>
      </c>
      <c r="U125" s="31">
        <f>SUM('[1]Programación FONDO 100'!U75)</f>
        <v>0</v>
      </c>
      <c r="V125" s="31">
        <f>SUM('[1]Programación FONDO 100'!V75)</f>
        <v>0</v>
      </c>
      <c r="W125" s="31">
        <f>SUM('[1]Programación FONDO 100'!W75)</f>
        <v>0</v>
      </c>
      <c r="X125" s="26">
        <f t="shared" si="5"/>
        <v>0</v>
      </c>
      <c r="Y125" s="33">
        <f t="shared" si="38"/>
        <v>0</v>
      </c>
    </row>
    <row r="126" spans="1:25" ht="30" x14ac:dyDescent="0.25">
      <c r="A126" s="27" t="s">
        <v>41</v>
      </c>
      <c r="B126" s="28" t="s">
        <v>76</v>
      </c>
      <c r="C126" s="28">
        <v>100</v>
      </c>
      <c r="D126" s="29" t="s">
        <v>42</v>
      </c>
      <c r="E126" s="29"/>
      <c r="F126" s="27" t="s">
        <v>41</v>
      </c>
      <c r="G126" s="30" t="s">
        <v>43</v>
      </c>
      <c r="H126" s="30" t="s">
        <v>44</v>
      </c>
      <c r="I126" s="31">
        <f>SUM('[1]Programación FONDO 100'!I76)</f>
        <v>0</v>
      </c>
      <c r="J126" s="31">
        <f>SUM('[1]Programación FONDO 100'!J76)</f>
        <v>0</v>
      </c>
      <c r="K126" s="31">
        <f>SUM('[1]Programación FONDO 100'!K76)</f>
        <v>0</v>
      </c>
      <c r="L126" s="26">
        <f t="shared" si="6"/>
        <v>0</v>
      </c>
      <c r="M126" s="31">
        <f>SUM('[1]Programación FONDO 100'!M76)</f>
        <v>0</v>
      </c>
      <c r="N126" s="31">
        <f>SUM('[1]Programación FONDO 100'!N76)</f>
        <v>0</v>
      </c>
      <c r="O126" s="31">
        <f>SUM('[1]Programación FONDO 100'!O76)</f>
        <v>0</v>
      </c>
      <c r="P126" s="26">
        <f t="shared" si="3"/>
        <v>0</v>
      </c>
      <c r="Q126" s="31">
        <f>SUM('[1]Programación FONDO 100'!Q76)</f>
        <v>0</v>
      </c>
      <c r="R126" s="31">
        <f>SUM('[1]Programación FONDO 100'!R76)</f>
        <v>0</v>
      </c>
      <c r="S126" s="31">
        <f>SUM('[1]Programación FONDO 100'!S76)</f>
        <v>0</v>
      </c>
      <c r="T126" s="26">
        <f t="shared" si="4"/>
        <v>0</v>
      </c>
      <c r="U126" s="31">
        <f>SUM('[1]Programación FONDO 100'!U76)</f>
        <v>0</v>
      </c>
      <c r="V126" s="31">
        <f>SUM('[1]Programación FONDO 100'!V76)</f>
        <v>0</v>
      </c>
      <c r="W126" s="31">
        <f>SUM('[1]Programación FONDO 100'!W76)</f>
        <v>0</v>
      </c>
      <c r="X126" s="26">
        <f t="shared" si="5"/>
        <v>0</v>
      </c>
      <c r="Y126" s="33">
        <f t="shared" si="38"/>
        <v>0</v>
      </c>
    </row>
    <row r="127" spans="1:25" ht="30" x14ac:dyDescent="0.25">
      <c r="A127" s="27"/>
      <c r="B127" s="28"/>
      <c r="C127" s="28"/>
      <c r="D127" s="29"/>
      <c r="E127" s="29"/>
      <c r="F127" s="27"/>
      <c r="G127" s="30" t="s">
        <v>45</v>
      </c>
      <c r="H127" s="30" t="s">
        <v>46</v>
      </c>
      <c r="I127" s="31">
        <f>SUM('[1]Programación FONDO 100'!I77)</f>
        <v>0</v>
      </c>
      <c r="J127" s="31">
        <f>SUM('[1]Programación FONDO 100'!J77)</f>
        <v>0</v>
      </c>
      <c r="K127" s="31">
        <f>SUM('[1]Programación FONDO 100'!K77)</f>
        <v>0</v>
      </c>
      <c r="L127" s="26">
        <f t="shared" si="6"/>
        <v>0</v>
      </c>
      <c r="M127" s="31">
        <f>SUM('[1]Programación FONDO 100'!M77)</f>
        <v>0</v>
      </c>
      <c r="N127" s="31">
        <f>SUM('[1]Programación FONDO 100'!N77)</f>
        <v>0</v>
      </c>
      <c r="O127" s="31">
        <f>SUM('[1]Programación FONDO 100'!O77)</f>
        <v>0</v>
      </c>
      <c r="P127" s="26">
        <f t="shared" si="3"/>
        <v>0</v>
      </c>
      <c r="Q127" s="26">
        <f t="shared" ref="Q127:S128" si="39">+Q129+Q131+Q133+Q135+Q137+Q139</f>
        <v>0</v>
      </c>
      <c r="R127" s="26">
        <f t="shared" si="39"/>
        <v>0</v>
      </c>
      <c r="S127" s="26">
        <f t="shared" si="39"/>
        <v>0</v>
      </c>
      <c r="T127" s="26">
        <f t="shared" si="4"/>
        <v>0</v>
      </c>
      <c r="U127" s="26">
        <f t="shared" ref="U127:W128" si="40">+U129+U131+U133+U135+U137+U139</f>
        <v>0</v>
      </c>
      <c r="V127" s="26">
        <f t="shared" si="40"/>
        <v>0</v>
      </c>
      <c r="W127" s="26">
        <f t="shared" si="40"/>
        <v>0</v>
      </c>
      <c r="X127" s="26">
        <f t="shared" si="5"/>
        <v>0</v>
      </c>
      <c r="Y127" s="33">
        <f t="shared" si="38"/>
        <v>0</v>
      </c>
    </row>
    <row r="128" spans="1:25" ht="30" x14ac:dyDescent="0.25">
      <c r="A128" s="22" t="s">
        <v>41</v>
      </c>
      <c r="B128" s="23">
        <v>2.4</v>
      </c>
      <c r="C128" s="23">
        <v>2083</v>
      </c>
      <c r="D128" s="24">
        <v>112</v>
      </c>
      <c r="E128" s="24"/>
      <c r="F128" s="24" t="s">
        <v>41</v>
      </c>
      <c r="G128" s="25" t="s">
        <v>43</v>
      </c>
      <c r="H128" s="25" t="s">
        <v>44</v>
      </c>
      <c r="I128" s="26">
        <f>+I130+I132+I134+I136+I138+I140</f>
        <v>0</v>
      </c>
      <c r="J128" s="26">
        <f t="shared" ref="J128:Y129" si="41">+J130+J132+J134+J136+J138+J140</f>
        <v>0</v>
      </c>
      <c r="K128" s="26">
        <f t="shared" si="41"/>
        <v>0</v>
      </c>
      <c r="L128" s="26">
        <f t="shared" si="41"/>
        <v>0</v>
      </c>
      <c r="M128" s="26">
        <f t="shared" si="41"/>
        <v>0</v>
      </c>
      <c r="N128" s="26">
        <f t="shared" si="41"/>
        <v>0</v>
      </c>
      <c r="O128" s="26">
        <f t="shared" si="41"/>
        <v>0</v>
      </c>
      <c r="P128" s="26">
        <f t="shared" si="41"/>
        <v>0</v>
      </c>
      <c r="Q128" s="26">
        <f t="shared" si="39"/>
        <v>0</v>
      </c>
      <c r="R128" s="26">
        <f t="shared" si="39"/>
        <v>0</v>
      </c>
      <c r="S128" s="26">
        <f t="shared" si="39"/>
        <v>0</v>
      </c>
      <c r="T128" s="26">
        <f t="shared" si="41"/>
        <v>0</v>
      </c>
      <c r="U128" s="26">
        <f t="shared" si="40"/>
        <v>0</v>
      </c>
      <c r="V128" s="26">
        <f t="shared" si="40"/>
        <v>0</v>
      </c>
      <c r="W128" s="26">
        <f t="shared" si="40"/>
        <v>0</v>
      </c>
      <c r="X128" s="26">
        <f t="shared" si="41"/>
        <v>0</v>
      </c>
      <c r="Y128" s="26">
        <f t="shared" si="41"/>
        <v>0</v>
      </c>
    </row>
    <row r="129" spans="1:25" ht="30" x14ac:dyDescent="0.25">
      <c r="A129" s="22"/>
      <c r="B129" s="23"/>
      <c r="C129" s="23"/>
      <c r="D129" s="24"/>
      <c r="E129" s="24"/>
      <c r="F129" s="24"/>
      <c r="G129" s="25" t="s">
        <v>45</v>
      </c>
      <c r="H129" s="25" t="s">
        <v>46</v>
      </c>
      <c r="I129" s="26">
        <f>+I131+I133+I135+I137+I139+I141</f>
        <v>0</v>
      </c>
      <c r="J129" s="26">
        <f t="shared" si="41"/>
        <v>0</v>
      </c>
      <c r="K129" s="26">
        <f t="shared" si="41"/>
        <v>0</v>
      </c>
      <c r="L129" s="26">
        <f t="shared" si="41"/>
        <v>0</v>
      </c>
      <c r="M129" s="26">
        <f t="shared" si="41"/>
        <v>0</v>
      </c>
      <c r="N129" s="26">
        <f t="shared" si="41"/>
        <v>0</v>
      </c>
      <c r="O129" s="26">
        <f t="shared" si="41"/>
        <v>0</v>
      </c>
      <c r="P129" s="26">
        <f t="shared" si="41"/>
        <v>0</v>
      </c>
      <c r="Q129" s="26">
        <f t="shared" si="41"/>
        <v>0</v>
      </c>
      <c r="R129" s="26">
        <f t="shared" si="41"/>
        <v>0</v>
      </c>
      <c r="S129" s="26">
        <f t="shared" si="41"/>
        <v>0</v>
      </c>
      <c r="T129" s="26">
        <f t="shared" si="41"/>
        <v>0</v>
      </c>
      <c r="U129" s="26">
        <f t="shared" si="41"/>
        <v>0</v>
      </c>
      <c r="V129" s="32">
        <f t="shared" si="41"/>
        <v>0</v>
      </c>
      <c r="W129" s="32">
        <f t="shared" si="41"/>
        <v>0</v>
      </c>
      <c r="X129" s="26">
        <f t="shared" si="41"/>
        <v>0</v>
      </c>
      <c r="Y129" s="26">
        <f t="shared" si="41"/>
        <v>0</v>
      </c>
    </row>
    <row r="130" spans="1:25" ht="30" x14ac:dyDescent="0.25">
      <c r="A130" s="27" t="s">
        <v>41</v>
      </c>
      <c r="B130" s="28" t="s">
        <v>71</v>
      </c>
      <c r="C130" s="28">
        <v>2083</v>
      </c>
      <c r="D130" s="29">
        <v>112</v>
      </c>
      <c r="E130" s="29"/>
      <c r="F130" s="27" t="s">
        <v>41</v>
      </c>
      <c r="G130" s="30" t="s">
        <v>43</v>
      </c>
      <c r="H130" s="30" t="s">
        <v>44</v>
      </c>
      <c r="I130" s="31">
        <f>SUM('[1]Programación  fondo 2083'!I66)</f>
        <v>0</v>
      </c>
      <c r="J130" s="31">
        <f>SUM('[1]Programación  fondo 2083'!J66)</f>
        <v>0</v>
      </c>
      <c r="K130" s="31">
        <f>SUM('[1]Programación  fondo 2083'!K66)</f>
        <v>0</v>
      </c>
      <c r="L130" s="26">
        <f t="shared" ref="L130:L141" si="42">SUM(I130:K130)</f>
        <v>0</v>
      </c>
      <c r="M130" s="31">
        <f>SUM('[1]Programación  fondo 2083'!M66)</f>
        <v>0</v>
      </c>
      <c r="N130" s="31">
        <f>SUM('[1]Programación  fondo 2083'!N66)</f>
        <v>0</v>
      </c>
      <c r="O130" s="31">
        <f>SUM('[1]Programación  fondo 2083'!O66)</f>
        <v>0</v>
      </c>
      <c r="P130" s="26">
        <f t="shared" ref="P130:P141" si="43">SUM(M130:O130)</f>
        <v>0</v>
      </c>
      <c r="Q130" s="31">
        <f>SUM('[1]Programación  fondo 2083'!Q66)</f>
        <v>0</v>
      </c>
      <c r="R130" s="31">
        <f>SUM('[1]Programación  fondo 2083'!R66)</f>
        <v>0</v>
      </c>
      <c r="S130" s="31">
        <f>SUM('[1]Programación  fondo 2083'!S66)</f>
        <v>0</v>
      </c>
      <c r="T130" s="26">
        <f t="shared" ref="T130:T141" si="44">SUM(Q130:S130)</f>
        <v>0</v>
      </c>
      <c r="U130" s="31">
        <f>SUM('[1]Programación  fondo 2083'!U66)</f>
        <v>0</v>
      </c>
      <c r="V130" s="31">
        <f>SUM('[1]Programación  fondo 2083'!V66)</f>
        <v>0</v>
      </c>
      <c r="W130" s="31">
        <f>SUM('[1]Programación  fondo 2083'!W66)</f>
        <v>0</v>
      </c>
      <c r="X130" s="26">
        <f t="shared" ref="X130:X141" si="45">SUM(U130:W130)</f>
        <v>0</v>
      </c>
      <c r="Y130" s="33">
        <f t="shared" ref="Y130:Y141" si="46">SUM(L130+P130+T130+X130)</f>
        <v>0</v>
      </c>
    </row>
    <row r="131" spans="1:25" ht="30" x14ac:dyDescent="0.25">
      <c r="A131" s="27"/>
      <c r="B131" s="28"/>
      <c r="C131" s="28"/>
      <c r="D131" s="29"/>
      <c r="E131" s="29"/>
      <c r="F131" s="27"/>
      <c r="G131" s="30" t="s">
        <v>45</v>
      </c>
      <c r="H131" s="30" t="s">
        <v>46</v>
      </c>
      <c r="I131" s="31">
        <f>SUM('[1]Programación  fondo 2083'!I67)</f>
        <v>0</v>
      </c>
      <c r="J131" s="31">
        <f>SUM('[1]Programación  fondo 2083'!J67)</f>
        <v>0</v>
      </c>
      <c r="K131" s="31">
        <f>SUM('[1]Programación  fondo 2083'!K67)</f>
        <v>0</v>
      </c>
      <c r="L131" s="26">
        <f t="shared" si="42"/>
        <v>0</v>
      </c>
      <c r="M131" s="31">
        <f>SUM('[1]Programación  fondo 2083'!M67)</f>
        <v>0</v>
      </c>
      <c r="N131" s="31">
        <f>SUM('[1]Programación  fondo 2083'!N67)</f>
        <v>0</v>
      </c>
      <c r="O131" s="31">
        <f>SUM('[1]Programación  fondo 2083'!O67)</f>
        <v>0</v>
      </c>
      <c r="P131" s="26">
        <f t="shared" si="43"/>
        <v>0</v>
      </c>
      <c r="Q131" s="31">
        <f>SUM('[1]Programación  fondo 2083'!Q67)</f>
        <v>0</v>
      </c>
      <c r="R131" s="31">
        <f>SUM('[1]Programación  fondo 2083'!R67)</f>
        <v>0</v>
      </c>
      <c r="S131" s="31">
        <f>SUM('[1]Programación  fondo 2083'!S67)</f>
        <v>0</v>
      </c>
      <c r="T131" s="26">
        <f t="shared" si="44"/>
        <v>0</v>
      </c>
      <c r="U131" s="31">
        <f>SUM('[1]Programación  fondo 2083'!U67)</f>
        <v>0</v>
      </c>
      <c r="V131" s="31">
        <f>SUM('[1]Programación  fondo 2083'!V67)</f>
        <v>0</v>
      </c>
      <c r="W131" s="31">
        <f>SUM('[1]Programación  fondo 2083'!W67)</f>
        <v>0</v>
      </c>
      <c r="X131" s="26">
        <f t="shared" si="45"/>
        <v>0</v>
      </c>
      <c r="Y131" s="33">
        <f t="shared" si="46"/>
        <v>0</v>
      </c>
    </row>
    <row r="132" spans="1:25" ht="30" x14ac:dyDescent="0.25">
      <c r="A132" s="27" t="s">
        <v>41</v>
      </c>
      <c r="B132" s="28" t="s">
        <v>72</v>
      </c>
      <c r="C132" s="28">
        <v>2083</v>
      </c>
      <c r="D132" s="29">
        <v>112</v>
      </c>
      <c r="E132" s="29"/>
      <c r="F132" s="27" t="s">
        <v>41</v>
      </c>
      <c r="G132" s="30" t="s">
        <v>43</v>
      </c>
      <c r="H132" s="30" t="s">
        <v>44</v>
      </c>
      <c r="I132" s="31">
        <f>SUM('[1]Programación  fondo 2083'!I68)</f>
        <v>0</v>
      </c>
      <c r="J132" s="31">
        <f>SUM('[1]Programación  fondo 2083'!J68)</f>
        <v>0</v>
      </c>
      <c r="K132" s="31">
        <f>SUM('[1]Programación  fondo 2083'!K68)</f>
        <v>0</v>
      </c>
      <c r="L132" s="26">
        <f t="shared" si="42"/>
        <v>0</v>
      </c>
      <c r="M132" s="31">
        <f>SUM('[1]Programación  fondo 2083'!M68)</f>
        <v>0</v>
      </c>
      <c r="N132" s="31">
        <f>SUM('[1]Programación  fondo 2083'!N68)</f>
        <v>0</v>
      </c>
      <c r="O132" s="31">
        <f>SUM('[1]Programación  fondo 2083'!O68)</f>
        <v>0</v>
      </c>
      <c r="P132" s="26">
        <f t="shared" si="43"/>
        <v>0</v>
      </c>
      <c r="Q132" s="31">
        <f>SUM('[1]Programación  fondo 2083'!Q68)</f>
        <v>0</v>
      </c>
      <c r="R132" s="31">
        <f>SUM('[1]Programación  fondo 2083'!R68)</f>
        <v>0</v>
      </c>
      <c r="S132" s="31">
        <f>SUM('[1]Programación  fondo 2083'!S68)</f>
        <v>0</v>
      </c>
      <c r="T132" s="26">
        <f t="shared" si="44"/>
        <v>0</v>
      </c>
      <c r="U132" s="31">
        <f>SUM('[1]Programación  fondo 2083'!U68)</f>
        <v>0</v>
      </c>
      <c r="V132" s="31">
        <f>SUM('[1]Programación  fondo 2083'!V68)</f>
        <v>0</v>
      </c>
      <c r="W132" s="31">
        <f>SUM('[1]Programación  fondo 2083'!W68)</f>
        <v>0</v>
      </c>
      <c r="X132" s="26">
        <f t="shared" si="45"/>
        <v>0</v>
      </c>
      <c r="Y132" s="33">
        <f t="shared" si="46"/>
        <v>0</v>
      </c>
    </row>
    <row r="133" spans="1:25" ht="30" x14ac:dyDescent="0.25">
      <c r="A133" s="27"/>
      <c r="B133" s="28"/>
      <c r="C133" s="28"/>
      <c r="D133" s="29"/>
      <c r="E133" s="29"/>
      <c r="F133" s="27"/>
      <c r="G133" s="30" t="s">
        <v>45</v>
      </c>
      <c r="H133" s="30" t="s">
        <v>46</v>
      </c>
      <c r="I133" s="31">
        <f>SUM('[1]Programación  fondo 2083'!I69)</f>
        <v>0</v>
      </c>
      <c r="J133" s="31">
        <f>SUM('[1]Programación  fondo 2083'!J69)</f>
        <v>0</v>
      </c>
      <c r="K133" s="31">
        <f>SUM('[1]Programación  fondo 2083'!K69)</f>
        <v>0</v>
      </c>
      <c r="L133" s="26">
        <f t="shared" si="42"/>
        <v>0</v>
      </c>
      <c r="M133" s="31">
        <f>SUM('[1]Programación  fondo 2083'!M69)</f>
        <v>0</v>
      </c>
      <c r="N133" s="31">
        <f>SUM('[1]Programación  fondo 2083'!N69)</f>
        <v>0</v>
      </c>
      <c r="O133" s="31">
        <f>SUM('[1]Programación  fondo 2083'!O69)</f>
        <v>0</v>
      </c>
      <c r="P133" s="26">
        <f t="shared" si="43"/>
        <v>0</v>
      </c>
      <c r="Q133" s="31">
        <f>SUM('[1]Programación  fondo 2083'!Q69)</f>
        <v>0</v>
      </c>
      <c r="R133" s="31">
        <f>SUM('[1]Programación  fondo 2083'!R69)</f>
        <v>0</v>
      </c>
      <c r="S133" s="31">
        <f>SUM('[1]Programación  fondo 2083'!S69)</f>
        <v>0</v>
      </c>
      <c r="T133" s="26">
        <f t="shared" si="44"/>
        <v>0</v>
      </c>
      <c r="U133" s="31">
        <f>SUM('[1]Programación  fondo 2083'!U69)</f>
        <v>0</v>
      </c>
      <c r="V133" s="31">
        <f>SUM('[1]Programación  fondo 2083'!V69)</f>
        <v>0</v>
      </c>
      <c r="W133" s="31">
        <f>SUM('[1]Programación  fondo 2083'!W69)</f>
        <v>0</v>
      </c>
      <c r="X133" s="26">
        <f t="shared" si="45"/>
        <v>0</v>
      </c>
      <c r="Y133" s="33">
        <f t="shared" si="46"/>
        <v>0</v>
      </c>
    </row>
    <row r="134" spans="1:25" ht="30" x14ac:dyDescent="0.25">
      <c r="A134" s="27" t="s">
        <v>41</v>
      </c>
      <c r="B134" s="28" t="s">
        <v>73</v>
      </c>
      <c r="C134" s="28">
        <v>2083</v>
      </c>
      <c r="D134" s="29">
        <v>112</v>
      </c>
      <c r="E134" s="29"/>
      <c r="F134" s="27" t="s">
        <v>41</v>
      </c>
      <c r="G134" s="30" t="s">
        <v>43</v>
      </c>
      <c r="H134" s="30" t="s">
        <v>44</v>
      </c>
      <c r="I134" s="31">
        <f>SUM('[1]Programación  fondo 2083'!I70)</f>
        <v>0</v>
      </c>
      <c r="J134" s="31">
        <f>SUM('[1]Programación  fondo 2083'!J70)</f>
        <v>0</v>
      </c>
      <c r="K134" s="31">
        <f>SUM('[1]Programación  fondo 2083'!K70)</f>
        <v>0</v>
      </c>
      <c r="L134" s="26">
        <f t="shared" si="42"/>
        <v>0</v>
      </c>
      <c r="M134" s="31">
        <f>SUM('[1]Programación  fondo 2083'!M70)</f>
        <v>0</v>
      </c>
      <c r="N134" s="31">
        <f>SUM('[1]Programación  fondo 2083'!N70)</f>
        <v>0</v>
      </c>
      <c r="O134" s="31">
        <f>SUM('[1]Programación  fondo 2083'!O70)</f>
        <v>0</v>
      </c>
      <c r="P134" s="26">
        <f t="shared" si="43"/>
        <v>0</v>
      </c>
      <c r="Q134" s="31">
        <f>SUM('[1]Programación  fondo 2083'!Q70)</f>
        <v>0</v>
      </c>
      <c r="R134" s="31">
        <f>SUM('[1]Programación  fondo 2083'!R70)</f>
        <v>0</v>
      </c>
      <c r="S134" s="31">
        <f>SUM('[1]Programación  fondo 2083'!S70)</f>
        <v>0</v>
      </c>
      <c r="T134" s="26">
        <f t="shared" si="44"/>
        <v>0</v>
      </c>
      <c r="U134" s="31">
        <f>SUM('[1]Programación  fondo 2083'!U70)</f>
        <v>0</v>
      </c>
      <c r="V134" s="31">
        <f>SUM('[1]Programación  fondo 2083'!V70)</f>
        <v>0</v>
      </c>
      <c r="W134" s="31">
        <f>SUM('[1]Programación  fondo 2083'!W70)</f>
        <v>0</v>
      </c>
      <c r="X134" s="26">
        <f t="shared" si="45"/>
        <v>0</v>
      </c>
      <c r="Y134" s="33">
        <f t="shared" si="46"/>
        <v>0</v>
      </c>
    </row>
    <row r="135" spans="1:25" ht="30" x14ac:dyDescent="0.25">
      <c r="A135" s="27"/>
      <c r="B135" s="28"/>
      <c r="C135" s="28"/>
      <c r="D135" s="29"/>
      <c r="E135" s="29"/>
      <c r="F135" s="27"/>
      <c r="G135" s="30" t="s">
        <v>45</v>
      </c>
      <c r="H135" s="30" t="s">
        <v>46</v>
      </c>
      <c r="I135" s="31">
        <f>SUM('[1]Programación  fondo 2083'!I71)</f>
        <v>0</v>
      </c>
      <c r="J135" s="31">
        <f>SUM('[1]Programación  fondo 2083'!J71)</f>
        <v>0</v>
      </c>
      <c r="K135" s="31">
        <f>SUM('[1]Programación  fondo 2083'!K71)</f>
        <v>0</v>
      </c>
      <c r="L135" s="26">
        <f t="shared" si="42"/>
        <v>0</v>
      </c>
      <c r="M135" s="31">
        <f>SUM('[1]Programación  fondo 2083'!M71)</f>
        <v>0</v>
      </c>
      <c r="N135" s="31">
        <f>SUM('[1]Programación  fondo 2083'!N71)</f>
        <v>0</v>
      </c>
      <c r="O135" s="31">
        <f>SUM('[1]Programación  fondo 2083'!O71)</f>
        <v>0</v>
      </c>
      <c r="P135" s="26">
        <f t="shared" si="43"/>
        <v>0</v>
      </c>
      <c r="Q135" s="31">
        <f>SUM('[1]Programación  fondo 2083'!Q71)</f>
        <v>0</v>
      </c>
      <c r="R135" s="31">
        <f>SUM('[1]Programación  fondo 2083'!R71)</f>
        <v>0</v>
      </c>
      <c r="S135" s="31">
        <f>SUM('[1]Programación  fondo 2083'!S71)</f>
        <v>0</v>
      </c>
      <c r="T135" s="26">
        <f t="shared" si="44"/>
        <v>0</v>
      </c>
      <c r="U135" s="31">
        <f>SUM('[1]Programación  fondo 2083'!U71)</f>
        <v>0</v>
      </c>
      <c r="V135" s="31">
        <f>SUM('[1]Programación  fondo 2083'!V71)</f>
        <v>0</v>
      </c>
      <c r="W135" s="31">
        <f>SUM('[1]Programación  fondo 2083'!W71)</f>
        <v>0</v>
      </c>
      <c r="X135" s="26">
        <f t="shared" si="45"/>
        <v>0</v>
      </c>
      <c r="Y135" s="33">
        <f t="shared" si="46"/>
        <v>0</v>
      </c>
    </row>
    <row r="136" spans="1:25" ht="30" x14ac:dyDescent="0.25">
      <c r="A136" s="27" t="s">
        <v>41</v>
      </c>
      <c r="B136" s="28" t="s">
        <v>74</v>
      </c>
      <c r="C136" s="28">
        <v>2083</v>
      </c>
      <c r="D136" s="29">
        <v>112</v>
      </c>
      <c r="E136" s="29"/>
      <c r="F136" s="27" t="s">
        <v>41</v>
      </c>
      <c r="G136" s="30" t="s">
        <v>43</v>
      </c>
      <c r="H136" s="30" t="s">
        <v>44</v>
      </c>
      <c r="I136" s="31">
        <f>SUM('[1]Programación  fondo 2083'!I72)</f>
        <v>0</v>
      </c>
      <c r="J136" s="31">
        <f>SUM('[1]Programación  fondo 2083'!J72)</f>
        <v>0</v>
      </c>
      <c r="K136" s="31">
        <f>SUM('[1]Programación  fondo 2083'!K72)</f>
        <v>0</v>
      </c>
      <c r="L136" s="26">
        <f t="shared" si="42"/>
        <v>0</v>
      </c>
      <c r="M136" s="31">
        <f>SUM('[1]Programación  fondo 2083'!M72)</f>
        <v>0</v>
      </c>
      <c r="N136" s="31">
        <f>SUM('[1]Programación  fondo 2083'!N72)</f>
        <v>0</v>
      </c>
      <c r="O136" s="31">
        <f>SUM('[1]Programación  fondo 2083'!O72)</f>
        <v>0</v>
      </c>
      <c r="P136" s="26">
        <f t="shared" si="43"/>
        <v>0</v>
      </c>
      <c r="Q136" s="31">
        <f>SUM('[1]Programación  fondo 2083'!Q72)</f>
        <v>0</v>
      </c>
      <c r="R136" s="31">
        <f>SUM('[1]Programación  fondo 2083'!R72)</f>
        <v>0</v>
      </c>
      <c r="S136" s="31">
        <f>SUM('[1]Programación  fondo 2083'!S72)</f>
        <v>0</v>
      </c>
      <c r="T136" s="26">
        <f t="shared" si="44"/>
        <v>0</v>
      </c>
      <c r="U136" s="31">
        <f>SUM('[1]Programación  fondo 2083'!U72)</f>
        <v>0</v>
      </c>
      <c r="V136" s="31">
        <f>SUM('[1]Programación  fondo 2083'!V72)</f>
        <v>0</v>
      </c>
      <c r="W136" s="31">
        <f>SUM('[1]Programación  fondo 2083'!W72)</f>
        <v>0</v>
      </c>
      <c r="X136" s="26">
        <f t="shared" si="45"/>
        <v>0</v>
      </c>
      <c r="Y136" s="33">
        <f t="shared" si="46"/>
        <v>0</v>
      </c>
    </row>
    <row r="137" spans="1:25" ht="30" x14ac:dyDescent="0.25">
      <c r="A137" s="27"/>
      <c r="B137" s="28"/>
      <c r="C137" s="28"/>
      <c r="D137" s="29"/>
      <c r="E137" s="29"/>
      <c r="F137" s="27"/>
      <c r="G137" s="30" t="s">
        <v>45</v>
      </c>
      <c r="H137" s="30" t="s">
        <v>46</v>
      </c>
      <c r="I137" s="31">
        <f>SUM('[1]Programación  fondo 2083'!I73)</f>
        <v>0</v>
      </c>
      <c r="J137" s="31">
        <f>SUM('[1]Programación  fondo 2083'!J73)</f>
        <v>0</v>
      </c>
      <c r="K137" s="31">
        <f>SUM('[1]Programación  fondo 2083'!K73)</f>
        <v>0</v>
      </c>
      <c r="L137" s="26">
        <f t="shared" si="42"/>
        <v>0</v>
      </c>
      <c r="M137" s="31">
        <f>SUM('[1]Programación  fondo 2083'!M73)</f>
        <v>0</v>
      </c>
      <c r="N137" s="31">
        <f>SUM('[1]Programación  fondo 2083'!N73)</f>
        <v>0</v>
      </c>
      <c r="O137" s="31">
        <f>SUM('[1]Programación  fondo 2083'!O73)</f>
        <v>0</v>
      </c>
      <c r="P137" s="26">
        <f t="shared" si="43"/>
        <v>0</v>
      </c>
      <c r="Q137" s="31">
        <f>SUM('[1]Programación  fondo 2083'!Q73)</f>
        <v>0</v>
      </c>
      <c r="R137" s="31">
        <f>SUM('[1]Programación  fondo 2083'!R73)</f>
        <v>0</v>
      </c>
      <c r="S137" s="31">
        <f>SUM('[1]Programación  fondo 2083'!S73)</f>
        <v>0</v>
      </c>
      <c r="T137" s="26">
        <f t="shared" si="44"/>
        <v>0</v>
      </c>
      <c r="U137" s="31">
        <f>SUM('[1]Programación  fondo 2083'!U73)</f>
        <v>0</v>
      </c>
      <c r="V137" s="31">
        <f>SUM('[1]Programación  fondo 2083'!V73)</f>
        <v>0</v>
      </c>
      <c r="W137" s="31">
        <f>SUM('[1]Programación  fondo 2083'!W73)</f>
        <v>0</v>
      </c>
      <c r="X137" s="26">
        <f t="shared" si="45"/>
        <v>0</v>
      </c>
      <c r="Y137" s="33">
        <f t="shared" si="46"/>
        <v>0</v>
      </c>
    </row>
    <row r="138" spans="1:25" ht="30" x14ac:dyDescent="0.25">
      <c r="A138" s="27" t="s">
        <v>41</v>
      </c>
      <c r="B138" s="28" t="s">
        <v>75</v>
      </c>
      <c r="C138" s="28">
        <v>2083</v>
      </c>
      <c r="D138" s="29">
        <v>112</v>
      </c>
      <c r="E138" s="29"/>
      <c r="F138" s="27" t="s">
        <v>41</v>
      </c>
      <c r="G138" s="30" t="s">
        <v>43</v>
      </c>
      <c r="H138" s="30" t="s">
        <v>44</v>
      </c>
      <c r="I138" s="31">
        <f>SUM('[1]Programación  fondo 2083'!I74)</f>
        <v>0</v>
      </c>
      <c r="J138" s="31">
        <f>SUM('[1]Programación  fondo 2083'!J74)</f>
        <v>0</v>
      </c>
      <c r="K138" s="31">
        <f>SUM('[1]Programación  fondo 2083'!K74)</f>
        <v>0</v>
      </c>
      <c r="L138" s="26">
        <f t="shared" si="42"/>
        <v>0</v>
      </c>
      <c r="M138" s="31">
        <f>SUM('[1]Programación  fondo 2083'!M74)</f>
        <v>0</v>
      </c>
      <c r="N138" s="31">
        <f>SUM('[1]Programación  fondo 2083'!N74)</f>
        <v>0</v>
      </c>
      <c r="O138" s="31">
        <f>SUM('[1]Programación  fondo 2083'!O74)</f>
        <v>0</v>
      </c>
      <c r="P138" s="26">
        <f t="shared" si="43"/>
        <v>0</v>
      </c>
      <c r="Q138" s="31">
        <f>SUM('[1]Programación  fondo 2083'!Q74)</f>
        <v>0</v>
      </c>
      <c r="R138" s="31">
        <f>SUM('[1]Programación  fondo 2083'!R74)</f>
        <v>0</v>
      </c>
      <c r="S138" s="31">
        <f>SUM('[1]Programación  fondo 2083'!S74)</f>
        <v>0</v>
      </c>
      <c r="T138" s="26">
        <f t="shared" si="44"/>
        <v>0</v>
      </c>
      <c r="U138" s="31">
        <f>SUM('[1]Programación  fondo 2083'!U74)</f>
        <v>0</v>
      </c>
      <c r="V138" s="31">
        <f>SUM('[1]Programación  fondo 2083'!V74)</f>
        <v>0</v>
      </c>
      <c r="W138" s="31">
        <f>SUM('[1]Programación  fondo 2083'!W74)</f>
        <v>0</v>
      </c>
      <c r="X138" s="26">
        <f t="shared" si="45"/>
        <v>0</v>
      </c>
      <c r="Y138" s="33">
        <f t="shared" si="46"/>
        <v>0</v>
      </c>
    </row>
    <row r="139" spans="1:25" ht="30" x14ac:dyDescent="0.25">
      <c r="A139" s="27"/>
      <c r="B139" s="28"/>
      <c r="C139" s="28"/>
      <c r="D139" s="29"/>
      <c r="E139" s="29"/>
      <c r="F139" s="27"/>
      <c r="G139" s="30" t="s">
        <v>45</v>
      </c>
      <c r="H139" s="30" t="s">
        <v>46</v>
      </c>
      <c r="I139" s="31">
        <f>SUM('[1]Programación  fondo 2083'!I75)</f>
        <v>0</v>
      </c>
      <c r="J139" s="31">
        <f>SUM('[1]Programación  fondo 2083'!J75)</f>
        <v>0</v>
      </c>
      <c r="K139" s="31">
        <f>SUM('[1]Programación  fondo 2083'!K75)</f>
        <v>0</v>
      </c>
      <c r="L139" s="26">
        <f t="shared" si="42"/>
        <v>0</v>
      </c>
      <c r="M139" s="31">
        <f>SUM('[1]Programación  fondo 2083'!M75)</f>
        <v>0</v>
      </c>
      <c r="N139" s="31">
        <f>SUM('[1]Programación  fondo 2083'!N75)</f>
        <v>0</v>
      </c>
      <c r="O139" s="31">
        <f>SUM('[1]Programación  fondo 2083'!O75)</f>
        <v>0</v>
      </c>
      <c r="P139" s="26">
        <f t="shared" si="43"/>
        <v>0</v>
      </c>
      <c r="Q139" s="31">
        <f>SUM('[1]Programación  fondo 2083'!Q75)</f>
        <v>0</v>
      </c>
      <c r="R139" s="31">
        <f>SUM('[1]Programación  fondo 2083'!R75)</f>
        <v>0</v>
      </c>
      <c r="S139" s="31">
        <f>SUM('[1]Programación  fondo 2083'!S75)</f>
        <v>0</v>
      </c>
      <c r="T139" s="26">
        <f t="shared" si="44"/>
        <v>0</v>
      </c>
      <c r="U139" s="31">
        <f>SUM('[1]Programación  fondo 2083'!U75)</f>
        <v>0</v>
      </c>
      <c r="V139" s="31">
        <f>SUM('[1]Programación  fondo 2083'!V75)</f>
        <v>0</v>
      </c>
      <c r="W139" s="31">
        <f>SUM('[1]Programación  fondo 2083'!W75)</f>
        <v>0</v>
      </c>
      <c r="X139" s="26">
        <f t="shared" si="45"/>
        <v>0</v>
      </c>
      <c r="Y139" s="33">
        <f t="shared" si="46"/>
        <v>0</v>
      </c>
    </row>
    <row r="140" spans="1:25" ht="30" x14ac:dyDescent="0.25">
      <c r="A140" s="27" t="s">
        <v>41</v>
      </c>
      <c r="B140" s="28" t="s">
        <v>76</v>
      </c>
      <c r="C140" s="28">
        <v>2083</v>
      </c>
      <c r="D140" s="29">
        <v>112</v>
      </c>
      <c r="E140" s="29"/>
      <c r="F140" s="27" t="s">
        <v>41</v>
      </c>
      <c r="G140" s="30" t="s">
        <v>43</v>
      </c>
      <c r="H140" s="30" t="s">
        <v>44</v>
      </c>
      <c r="I140" s="31">
        <f>SUM('[1]Programación  fondo 2083'!I76)</f>
        <v>0</v>
      </c>
      <c r="J140" s="31">
        <f>SUM('[1]Programación  fondo 2083'!J76)</f>
        <v>0</v>
      </c>
      <c r="K140" s="31">
        <f>SUM('[1]Programación  fondo 2083'!K76)</f>
        <v>0</v>
      </c>
      <c r="L140" s="26">
        <f t="shared" si="42"/>
        <v>0</v>
      </c>
      <c r="M140" s="31">
        <f>SUM('[1]Programación  fondo 2083'!M76)</f>
        <v>0</v>
      </c>
      <c r="N140" s="31">
        <f>SUM('[1]Programación  fondo 2083'!N76)</f>
        <v>0</v>
      </c>
      <c r="O140" s="31">
        <f>SUM('[1]Programación  fondo 2083'!O76)</f>
        <v>0</v>
      </c>
      <c r="P140" s="26">
        <f t="shared" si="43"/>
        <v>0</v>
      </c>
      <c r="Q140" s="31">
        <f>SUM('[1]Programación  fondo 2083'!Q76)</f>
        <v>0</v>
      </c>
      <c r="R140" s="31">
        <f>SUM('[1]Programación  fondo 2083'!R76)</f>
        <v>0</v>
      </c>
      <c r="S140" s="31">
        <f>SUM('[1]Programación  fondo 2083'!S76)</f>
        <v>0</v>
      </c>
      <c r="T140" s="26">
        <f t="shared" si="44"/>
        <v>0</v>
      </c>
      <c r="U140" s="31">
        <f>SUM('[1]Programación  fondo 2083'!U76)</f>
        <v>0</v>
      </c>
      <c r="V140" s="31">
        <f>SUM('[1]Programación  fondo 2083'!V76)</f>
        <v>0</v>
      </c>
      <c r="W140" s="31">
        <f>SUM('[1]Programación  fondo 2083'!W76)</f>
        <v>0</v>
      </c>
      <c r="X140" s="26">
        <f t="shared" si="45"/>
        <v>0</v>
      </c>
      <c r="Y140" s="33">
        <f t="shared" si="46"/>
        <v>0</v>
      </c>
    </row>
    <row r="141" spans="1:25" ht="30" x14ac:dyDescent="0.25">
      <c r="A141" s="27"/>
      <c r="B141" s="28"/>
      <c r="C141" s="28"/>
      <c r="D141" s="29"/>
      <c r="E141" s="29"/>
      <c r="F141" s="27"/>
      <c r="G141" s="30" t="s">
        <v>45</v>
      </c>
      <c r="H141" s="30" t="s">
        <v>46</v>
      </c>
      <c r="I141" s="31">
        <f>SUM('[1]Programación  fondo 2083'!I77)</f>
        <v>0</v>
      </c>
      <c r="J141" s="31">
        <f>SUM('[1]Programación  fondo 2083'!J77)</f>
        <v>0</v>
      </c>
      <c r="K141" s="31">
        <f>SUM('[1]Programación  fondo 2083'!K77)</f>
        <v>0</v>
      </c>
      <c r="L141" s="26">
        <f t="shared" si="42"/>
        <v>0</v>
      </c>
      <c r="M141" s="31">
        <f>SUM('[1]Programación  fondo 2083'!M77)</f>
        <v>0</v>
      </c>
      <c r="N141" s="31">
        <f>SUM('[1]Programación  fondo 2083'!N77)</f>
        <v>0</v>
      </c>
      <c r="O141" s="31">
        <f>SUM('[1]Programación  fondo 2083'!O77)</f>
        <v>0</v>
      </c>
      <c r="P141" s="26">
        <f t="shared" si="43"/>
        <v>0</v>
      </c>
      <c r="Q141" s="31">
        <f>SUM('[1]Programación  fondo 2083'!Q77)</f>
        <v>0</v>
      </c>
      <c r="R141" s="31">
        <f>SUM('[1]Programación  fondo 2083'!R77)</f>
        <v>0</v>
      </c>
      <c r="S141" s="31">
        <f>SUM('[1]Programación  fondo 2083'!S77)</f>
        <v>0</v>
      </c>
      <c r="T141" s="26">
        <f t="shared" si="44"/>
        <v>0</v>
      </c>
      <c r="U141" s="31">
        <f>SUM('[1]Programación  fondo 2083'!U77)</f>
        <v>0</v>
      </c>
      <c r="V141" s="31">
        <f>SUM('[1]Programación  fondo 2083'!V77)</f>
        <v>0</v>
      </c>
      <c r="W141" s="31">
        <f>SUM('[1]Programación  fondo 2083'!W77)</f>
        <v>0</v>
      </c>
      <c r="X141" s="26">
        <f t="shared" si="45"/>
        <v>0</v>
      </c>
      <c r="Y141" s="33">
        <f t="shared" si="46"/>
        <v>0</v>
      </c>
    </row>
    <row r="142" spans="1:25" ht="30" x14ac:dyDescent="0.25">
      <c r="A142" s="22" t="s">
        <v>41</v>
      </c>
      <c r="B142" s="23">
        <v>2.5</v>
      </c>
      <c r="C142" s="23">
        <v>100</v>
      </c>
      <c r="D142" s="24" t="s">
        <v>42</v>
      </c>
      <c r="E142" s="24"/>
      <c r="F142" s="24" t="s">
        <v>41</v>
      </c>
      <c r="G142" s="25" t="s">
        <v>43</v>
      </c>
      <c r="H142" s="25" t="s">
        <v>44</v>
      </c>
      <c r="I142" s="26">
        <f>+I144+I146+I148+I150</f>
        <v>0</v>
      </c>
      <c r="J142" s="26">
        <f t="shared" ref="J142:Y143" si="47">+J144+J146+J148+J150</f>
        <v>0</v>
      </c>
      <c r="K142" s="26">
        <f t="shared" si="47"/>
        <v>0</v>
      </c>
      <c r="L142" s="26">
        <f t="shared" si="47"/>
        <v>0</v>
      </c>
      <c r="M142" s="26">
        <f t="shared" si="47"/>
        <v>0</v>
      </c>
      <c r="N142" s="26">
        <f t="shared" si="47"/>
        <v>0</v>
      </c>
      <c r="O142" s="26">
        <f t="shared" si="47"/>
        <v>0</v>
      </c>
      <c r="P142" s="26">
        <f t="shared" si="47"/>
        <v>0</v>
      </c>
      <c r="Q142" s="26">
        <f t="shared" si="47"/>
        <v>0</v>
      </c>
      <c r="R142" s="26">
        <f t="shared" si="47"/>
        <v>0</v>
      </c>
      <c r="S142" s="26">
        <f t="shared" si="47"/>
        <v>0</v>
      </c>
      <c r="T142" s="26">
        <f t="shared" si="47"/>
        <v>0</v>
      </c>
      <c r="U142" s="26">
        <f t="shared" si="47"/>
        <v>0</v>
      </c>
      <c r="V142" s="26">
        <f t="shared" si="47"/>
        <v>0</v>
      </c>
      <c r="W142" s="26">
        <f t="shared" si="47"/>
        <v>0</v>
      </c>
      <c r="X142" s="26">
        <f t="shared" si="47"/>
        <v>0</v>
      </c>
      <c r="Y142" s="26">
        <f t="shared" si="47"/>
        <v>0</v>
      </c>
    </row>
    <row r="143" spans="1:25" ht="30" x14ac:dyDescent="0.25">
      <c r="A143" s="22"/>
      <c r="B143" s="23"/>
      <c r="C143" s="23"/>
      <c r="D143" s="24"/>
      <c r="E143" s="24"/>
      <c r="F143" s="24"/>
      <c r="G143" s="25" t="s">
        <v>45</v>
      </c>
      <c r="H143" s="25" t="s">
        <v>46</v>
      </c>
      <c r="I143" s="26">
        <f>+I145+I147+I149+I151</f>
        <v>0</v>
      </c>
      <c r="J143" s="26">
        <f t="shared" si="47"/>
        <v>0</v>
      </c>
      <c r="K143" s="26">
        <f t="shared" si="47"/>
        <v>0</v>
      </c>
      <c r="L143" s="26">
        <f t="shared" si="47"/>
        <v>0</v>
      </c>
      <c r="M143" s="26">
        <f t="shared" si="47"/>
        <v>0</v>
      </c>
      <c r="N143" s="26">
        <f t="shared" si="47"/>
        <v>0</v>
      </c>
      <c r="O143" s="26">
        <f t="shared" si="47"/>
        <v>0</v>
      </c>
      <c r="P143" s="26">
        <f t="shared" si="47"/>
        <v>0</v>
      </c>
      <c r="Q143" s="26">
        <f t="shared" si="47"/>
        <v>0</v>
      </c>
      <c r="R143" s="26">
        <f t="shared" si="47"/>
        <v>0</v>
      </c>
      <c r="S143" s="26">
        <f t="shared" si="47"/>
        <v>0</v>
      </c>
      <c r="T143" s="26">
        <f t="shared" si="47"/>
        <v>0</v>
      </c>
      <c r="U143" s="26">
        <f t="shared" si="47"/>
        <v>0</v>
      </c>
      <c r="V143" s="26">
        <f t="shared" si="47"/>
        <v>0</v>
      </c>
      <c r="W143" s="26">
        <f t="shared" si="47"/>
        <v>0</v>
      </c>
      <c r="X143" s="26">
        <f t="shared" si="47"/>
        <v>0</v>
      </c>
      <c r="Y143" s="26">
        <f t="shared" si="47"/>
        <v>0</v>
      </c>
    </row>
    <row r="144" spans="1:25" ht="30" x14ac:dyDescent="0.25">
      <c r="A144" s="27" t="s">
        <v>41</v>
      </c>
      <c r="B144" s="28" t="s">
        <v>77</v>
      </c>
      <c r="C144" s="28">
        <v>100</v>
      </c>
      <c r="D144" s="29" t="s">
        <v>42</v>
      </c>
      <c r="E144" s="29"/>
      <c r="F144" s="29" t="s">
        <v>41</v>
      </c>
      <c r="G144" s="30" t="s">
        <v>43</v>
      </c>
      <c r="H144" s="30" t="s">
        <v>44</v>
      </c>
      <c r="I144" s="31">
        <f>SUM('[1]Programación FONDO 100'!I80)</f>
        <v>0</v>
      </c>
      <c r="J144" s="31">
        <f>SUM('[1]Programación FONDO 100'!J80)</f>
        <v>0</v>
      </c>
      <c r="K144" s="31">
        <f>SUM('[1]Programación FONDO 100'!K80)</f>
        <v>0</v>
      </c>
      <c r="L144" s="26">
        <f t="shared" si="6"/>
        <v>0</v>
      </c>
      <c r="M144" s="31">
        <f>SUM('[1]Programación FONDO 100'!M80)</f>
        <v>0</v>
      </c>
      <c r="N144" s="31">
        <f>SUM('[1]Programación FONDO 100'!N80)</f>
        <v>0</v>
      </c>
      <c r="O144" s="31">
        <f>SUM('[1]Programación FONDO 100'!O80)</f>
        <v>0</v>
      </c>
      <c r="P144" s="26">
        <f t="shared" si="3"/>
        <v>0</v>
      </c>
      <c r="Q144" s="31">
        <f>SUM('[1]Programación FONDO 100'!Q80)</f>
        <v>0</v>
      </c>
      <c r="R144" s="31">
        <f>SUM('[1]Programación FONDO 100'!R80)</f>
        <v>0</v>
      </c>
      <c r="S144" s="31">
        <f>SUM('[1]Programación FONDO 100'!S80)</f>
        <v>0</v>
      </c>
      <c r="T144" s="26">
        <f t="shared" si="4"/>
        <v>0</v>
      </c>
      <c r="U144" s="31">
        <f>SUM('[1]Programación FONDO 100'!U80)</f>
        <v>0</v>
      </c>
      <c r="V144" s="31">
        <f>SUM('[1]Programación FONDO 100'!V80)</f>
        <v>0</v>
      </c>
      <c r="W144" s="31">
        <f>SUM('[1]Programación FONDO 100'!W80)</f>
        <v>0</v>
      </c>
      <c r="X144" s="26">
        <f t="shared" si="5"/>
        <v>0</v>
      </c>
      <c r="Y144" s="33">
        <f t="shared" ref="Y144:Y151" si="48">SUM(L144+P144+T144+X144)</f>
        <v>0</v>
      </c>
    </row>
    <row r="145" spans="1:25" ht="30" x14ac:dyDescent="0.25">
      <c r="A145" s="27"/>
      <c r="B145" s="28"/>
      <c r="C145" s="28"/>
      <c r="D145" s="29"/>
      <c r="E145" s="29"/>
      <c r="F145" s="29"/>
      <c r="G145" s="30" t="s">
        <v>45</v>
      </c>
      <c r="H145" s="30" t="s">
        <v>46</v>
      </c>
      <c r="I145" s="31">
        <f>SUM('[1]Programación FONDO 100'!I81)</f>
        <v>0</v>
      </c>
      <c r="J145" s="31">
        <f>SUM('[1]Programación FONDO 100'!J81)</f>
        <v>0</v>
      </c>
      <c r="K145" s="31">
        <f>SUM('[1]Programación FONDO 100'!K81)</f>
        <v>0</v>
      </c>
      <c r="L145" s="26">
        <f t="shared" si="6"/>
        <v>0</v>
      </c>
      <c r="M145" s="31">
        <f>SUM('[1]Programación FONDO 100'!M81)</f>
        <v>0</v>
      </c>
      <c r="N145" s="31">
        <f>SUM('[1]Programación FONDO 100'!N81)</f>
        <v>0</v>
      </c>
      <c r="O145" s="31">
        <f>SUM('[1]Programación FONDO 100'!O81)</f>
        <v>0</v>
      </c>
      <c r="P145" s="26">
        <f t="shared" si="3"/>
        <v>0</v>
      </c>
      <c r="Q145" s="31">
        <f>SUM('[1]Programación FONDO 100'!Q81)</f>
        <v>0</v>
      </c>
      <c r="R145" s="31">
        <f>SUM('[1]Programación FONDO 100'!R81)</f>
        <v>0</v>
      </c>
      <c r="S145" s="31">
        <f>SUM('[1]Programación FONDO 100'!S81)</f>
        <v>0</v>
      </c>
      <c r="T145" s="26">
        <f t="shared" si="4"/>
        <v>0</v>
      </c>
      <c r="U145" s="31">
        <f>SUM('[1]Programación FONDO 100'!U81)</f>
        <v>0</v>
      </c>
      <c r="V145" s="31">
        <f>SUM('[1]Programación FONDO 100'!V81)</f>
        <v>0</v>
      </c>
      <c r="W145" s="31">
        <f>SUM('[1]Programación FONDO 100'!W81)</f>
        <v>0</v>
      </c>
      <c r="X145" s="26">
        <f t="shared" si="5"/>
        <v>0</v>
      </c>
      <c r="Y145" s="33">
        <f t="shared" si="48"/>
        <v>0</v>
      </c>
    </row>
    <row r="146" spans="1:25" ht="30" x14ac:dyDescent="0.25">
      <c r="A146" s="27" t="s">
        <v>41</v>
      </c>
      <c r="B146" s="28" t="s">
        <v>78</v>
      </c>
      <c r="C146" s="28">
        <v>100</v>
      </c>
      <c r="D146" s="29" t="s">
        <v>42</v>
      </c>
      <c r="E146" s="29"/>
      <c r="F146" s="29" t="s">
        <v>41</v>
      </c>
      <c r="G146" s="30" t="s">
        <v>43</v>
      </c>
      <c r="H146" s="30" t="s">
        <v>44</v>
      </c>
      <c r="I146" s="31">
        <f>SUM('[1]Programación FONDO 100'!I82)</f>
        <v>0</v>
      </c>
      <c r="J146" s="31">
        <f>SUM('[1]Programación FONDO 100'!J82)</f>
        <v>0</v>
      </c>
      <c r="K146" s="31">
        <f>SUM('[1]Programación FONDO 100'!K82)</f>
        <v>0</v>
      </c>
      <c r="L146" s="26">
        <f t="shared" si="6"/>
        <v>0</v>
      </c>
      <c r="M146" s="31">
        <f>SUM('[1]Programación FONDO 100'!M82)</f>
        <v>0</v>
      </c>
      <c r="N146" s="31">
        <f>SUM('[1]Programación FONDO 100'!N82)</f>
        <v>0</v>
      </c>
      <c r="O146" s="31">
        <f>SUM('[1]Programación FONDO 100'!O82)</f>
        <v>0</v>
      </c>
      <c r="P146" s="26">
        <f t="shared" si="3"/>
        <v>0</v>
      </c>
      <c r="Q146" s="31">
        <f>SUM('[1]Programación FONDO 100'!Q82)</f>
        <v>0</v>
      </c>
      <c r="R146" s="31">
        <f>SUM('[1]Programación FONDO 100'!R82)</f>
        <v>0</v>
      </c>
      <c r="S146" s="31">
        <f>SUM('[1]Programación FONDO 100'!S82)</f>
        <v>0</v>
      </c>
      <c r="T146" s="26">
        <f t="shared" si="4"/>
        <v>0</v>
      </c>
      <c r="U146" s="31">
        <f>SUM('[1]Programación FONDO 100'!U82)</f>
        <v>0</v>
      </c>
      <c r="V146" s="31">
        <f>SUM('[1]Programación FONDO 100'!V82)</f>
        <v>0</v>
      </c>
      <c r="W146" s="31">
        <f>SUM('[1]Programación FONDO 100'!W82)</f>
        <v>0</v>
      </c>
      <c r="X146" s="26">
        <f t="shared" si="5"/>
        <v>0</v>
      </c>
      <c r="Y146" s="33">
        <f t="shared" si="48"/>
        <v>0</v>
      </c>
    </row>
    <row r="147" spans="1:25" ht="30" x14ac:dyDescent="0.25">
      <c r="A147" s="27"/>
      <c r="B147" s="28"/>
      <c r="C147" s="28"/>
      <c r="D147" s="29"/>
      <c r="E147" s="29"/>
      <c r="F147" s="29"/>
      <c r="G147" s="30" t="s">
        <v>45</v>
      </c>
      <c r="H147" s="30" t="s">
        <v>46</v>
      </c>
      <c r="I147" s="31">
        <f>SUM('[1]Programación FONDO 100'!I83)</f>
        <v>0</v>
      </c>
      <c r="J147" s="31">
        <f>SUM('[1]Programación FONDO 100'!J83)</f>
        <v>0</v>
      </c>
      <c r="K147" s="31">
        <f>SUM('[1]Programación FONDO 100'!K83)</f>
        <v>0</v>
      </c>
      <c r="L147" s="26">
        <f t="shared" si="6"/>
        <v>0</v>
      </c>
      <c r="M147" s="31">
        <f>SUM('[1]Programación FONDO 100'!M83)</f>
        <v>0</v>
      </c>
      <c r="N147" s="31">
        <f>SUM('[1]Programación FONDO 100'!N83)</f>
        <v>0</v>
      </c>
      <c r="O147" s="31">
        <f>SUM('[1]Programación FONDO 100'!O83)</f>
        <v>0</v>
      </c>
      <c r="P147" s="26">
        <f t="shared" si="3"/>
        <v>0</v>
      </c>
      <c r="Q147" s="31">
        <f>SUM('[1]Programación FONDO 100'!Q83)</f>
        <v>0</v>
      </c>
      <c r="R147" s="31">
        <f>SUM('[1]Programación FONDO 100'!R83)</f>
        <v>0</v>
      </c>
      <c r="S147" s="31">
        <f>SUM('[1]Programación FONDO 100'!S83)</f>
        <v>0</v>
      </c>
      <c r="T147" s="26">
        <f t="shared" si="4"/>
        <v>0</v>
      </c>
      <c r="U147" s="31">
        <f>SUM('[1]Programación FONDO 100'!U83)</f>
        <v>0</v>
      </c>
      <c r="V147" s="31">
        <f>SUM('[1]Programación FONDO 100'!V83)</f>
        <v>0</v>
      </c>
      <c r="W147" s="31">
        <f>SUM('[1]Programación FONDO 100'!W83)</f>
        <v>0</v>
      </c>
      <c r="X147" s="26">
        <f t="shared" si="5"/>
        <v>0</v>
      </c>
      <c r="Y147" s="33">
        <f t="shared" si="48"/>
        <v>0</v>
      </c>
    </row>
    <row r="148" spans="1:25" ht="30" x14ac:dyDescent="0.25">
      <c r="A148" s="27" t="s">
        <v>41</v>
      </c>
      <c r="B148" s="28" t="s">
        <v>79</v>
      </c>
      <c r="C148" s="28">
        <v>100</v>
      </c>
      <c r="D148" s="29" t="s">
        <v>42</v>
      </c>
      <c r="E148" s="29"/>
      <c r="F148" s="29" t="s">
        <v>41</v>
      </c>
      <c r="G148" s="30" t="s">
        <v>43</v>
      </c>
      <c r="H148" s="30" t="s">
        <v>44</v>
      </c>
      <c r="I148" s="31">
        <f>SUM('[1]Programación FONDO 100'!I84)</f>
        <v>0</v>
      </c>
      <c r="J148" s="31">
        <f>SUM('[1]Programación FONDO 100'!J84)</f>
        <v>0</v>
      </c>
      <c r="K148" s="31">
        <f>SUM('[1]Programación FONDO 100'!K84)</f>
        <v>0</v>
      </c>
      <c r="L148" s="26">
        <f t="shared" si="6"/>
        <v>0</v>
      </c>
      <c r="M148" s="31">
        <f>SUM('[1]Programación FONDO 100'!M84)</f>
        <v>0</v>
      </c>
      <c r="N148" s="31">
        <f>SUM('[1]Programación FONDO 100'!N84)</f>
        <v>0</v>
      </c>
      <c r="O148" s="31">
        <f>SUM('[1]Programación FONDO 100'!O84)</f>
        <v>0</v>
      </c>
      <c r="P148" s="26">
        <f t="shared" si="3"/>
        <v>0</v>
      </c>
      <c r="Q148" s="31">
        <f>SUM('[1]Programación FONDO 100'!Q84)</f>
        <v>0</v>
      </c>
      <c r="R148" s="31">
        <f>SUM('[1]Programación FONDO 100'!R84)</f>
        <v>0</v>
      </c>
      <c r="S148" s="31">
        <f>SUM('[1]Programación FONDO 100'!S84)</f>
        <v>0</v>
      </c>
      <c r="T148" s="26">
        <f t="shared" si="4"/>
        <v>0</v>
      </c>
      <c r="U148" s="31">
        <f>SUM('[1]Programación FONDO 100'!U84)</f>
        <v>0</v>
      </c>
      <c r="V148" s="31">
        <f>SUM('[1]Programación FONDO 100'!V84)</f>
        <v>0</v>
      </c>
      <c r="W148" s="31">
        <f>SUM('[1]Programación FONDO 100'!W84)</f>
        <v>0</v>
      </c>
      <c r="X148" s="26">
        <f t="shared" si="5"/>
        <v>0</v>
      </c>
      <c r="Y148" s="33">
        <f t="shared" si="48"/>
        <v>0</v>
      </c>
    </row>
    <row r="149" spans="1:25" ht="30" x14ac:dyDescent="0.25">
      <c r="A149" s="27"/>
      <c r="B149" s="28"/>
      <c r="C149" s="28"/>
      <c r="D149" s="29"/>
      <c r="E149" s="29"/>
      <c r="F149" s="29"/>
      <c r="G149" s="30" t="s">
        <v>45</v>
      </c>
      <c r="H149" s="30" t="s">
        <v>46</v>
      </c>
      <c r="I149" s="31">
        <f>SUM('[1]Programación FONDO 100'!I85)</f>
        <v>0</v>
      </c>
      <c r="J149" s="31">
        <f>SUM('[1]Programación FONDO 100'!J85)</f>
        <v>0</v>
      </c>
      <c r="K149" s="31">
        <f>SUM('[1]Programación FONDO 100'!K85)</f>
        <v>0</v>
      </c>
      <c r="L149" s="26">
        <f t="shared" si="6"/>
        <v>0</v>
      </c>
      <c r="M149" s="31">
        <f>SUM('[1]Programación FONDO 100'!M85)</f>
        <v>0</v>
      </c>
      <c r="N149" s="31">
        <f>SUM('[1]Programación FONDO 100'!N85)</f>
        <v>0</v>
      </c>
      <c r="O149" s="31">
        <f>SUM('[1]Programación FONDO 100'!O85)</f>
        <v>0</v>
      </c>
      <c r="P149" s="26">
        <f t="shared" si="3"/>
        <v>0</v>
      </c>
      <c r="Q149" s="31">
        <f>SUM('[1]Programación FONDO 100'!Q85)</f>
        <v>0</v>
      </c>
      <c r="R149" s="31">
        <f>SUM('[1]Programación FONDO 100'!R85)</f>
        <v>0</v>
      </c>
      <c r="S149" s="31">
        <f>SUM('[1]Programación FONDO 100'!S85)</f>
        <v>0</v>
      </c>
      <c r="T149" s="26">
        <f t="shared" si="4"/>
        <v>0</v>
      </c>
      <c r="U149" s="31">
        <f>SUM('[1]Programación FONDO 100'!U85)</f>
        <v>0</v>
      </c>
      <c r="V149" s="31">
        <f>SUM('[1]Programación FONDO 100'!V85)</f>
        <v>0</v>
      </c>
      <c r="W149" s="31">
        <f>SUM('[1]Programación FONDO 100'!W85)</f>
        <v>0</v>
      </c>
      <c r="X149" s="26">
        <f t="shared" si="5"/>
        <v>0</v>
      </c>
      <c r="Y149" s="33">
        <f t="shared" si="48"/>
        <v>0</v>
      </c>
    </row>
    <row r="150" spans="1:25" ht="30" x14ac:dyDescent="0.25">
      <c r="A150" s="27" t="s">
        <v>41</v>
      </c>
      <c r="B150" s="28" t="s">
        <v>80</v>
      </c>
      <c r="C150" s="28">
        <v>100</v>
      </c>
      <c r="D150" s="29" t="s">
        <v>42</v>
      </c>
      <c r="E150" s="29"/>
      <c r="F150" s="29" t="s">
        <v>41</v>
      </c>
      <c r="G150" s="30" t="s">
        <v>43</v>
      </c>
      <c r="H150" s="30" t="s">
        <v>44</v>
      </c>
      <c r="I150" s="31">
        <f>SUM('[1]Programación FONDO 100'!I86)</f>
        <v>0</v>
      </c>
      <c r="J150" s="31">
        <f>SUM('[1]Programación FONDO 100'!J86)</f>
        <v>0</v>
      </c>
      <c r="K150" s="31">
        <f>SUM('[1]Programación FONDO 100'!K86)</f>
        <v>0</v>
      </c>
      <c r="L150" s="26">
        <f t="shared" si="6"/>
        <v>0</v>
      </c>
      <c r="M150" s="31">
        <f>SUM('[1]Programación FONDO 100'!M86)</f>
        <v>0</v>
      </c>
      <c r="N150" s="31">
        <f>SUM('[1]Programación FONDO 100'!N86)</f>
        <v>0</v>
      </c>
      <c r="O150" s="31">
        <f>SUM('[1]Programación FONDO 100'!O86)</f>
        <v>0</v>
      </c>
      <c r="P150" s="26">
        <f t="shared" si="3"/>
        <v>0</v>
      </c>
      <c r="Q150" s="31">
        <f>SUM('[1]Programación FONDO 100'!Q86)</f>
        <v>0</v>
      </c>
      <c r="R150" s="31">
        <f>SUM('[1]Programación FONDO 100'!R86)</f>
        <v>0</v>
      </c>
      <c r="S150" s="31">
        <f>SUM('[1]Programación FONDO 100'!S86)</f>
        <v>0</v>
      </c>
      <c r="T150" s="26">
        <f t="shared" si="4"/>
        <v>0</v>
      </c>
      <c r="U150" s="31">
        <f>SUM('[1]Programación FONDO 100'!U86)</f>
        <v>0</v>
      </c>
      <c r="V150" s="31">
        <f>SUM('[1]Programación FONDO 100'!V86)</f>
        <v>0</v>
      </c>
      <c r="W150" s="31">
        <f>SUM('[1]Programación FONDO 100'!W86)</f>
        <v>0</v>
      </c>
      <c r="X150" s="26">
        <f t="shared" si="5"/>
        <v>0</v>
      </c>
      <c r="Y150" s="33">
        <f t="shared" si="48"/>
        <v>0</v>
      </c>
    </row>
    <row r="151" spans="1:25" ht="30" x14ac:dyDescent="0.25">
      <c r="A151" s="27"/>
      <c r="B151" s="28"/>
      <c r="C151" s="28"/>
      <c r="D151" s="29"/>
      <c r="E151" s="29"/>
      <c r="F151" s="29"/>
      <c r="G151" s="30" t="s">
        <v>45</v>
      </c>
      <c r="H151" s="30" t="s">
        <v>46</v>
      </c>
      <c r="I151" s="31">
        <f>SUM('[1]Programación FONDO 100'!I87)</f>
        <v>0</v>
      </c>
      <c r="J151" s="31">
        <f>SUM('[1]Programación FONDO 100'!J87)</f>
        <v>0</v>
      </c>
      <c r="K151" s="31">
        <f>SUM('[1]Programación FONDO 100'!K87)</f>
        <v>0</v>
      </c>
      <c r="L151" s="26">
        <f t="shared" si="6"/>
        <v>0</v>
      </c>
      <c r="M151" s="31">
        <f>SUM('[1]Programación FONDO 100'!M87)</f>
        <v>0</v>
      </c>
      <c r="N151" s="31">
        <f>SUM('[1]Programación FONDO 100'!N87)</f>
        <v>0</v>
      </c>
      <c r="O151" s="31">
        <f>SUM('[1]Programación FONDO 100'!O87)</f>
        <v>0</v>
      </c>
      <c r="P151" s="26">
        <f t="shared" si="3"/>
        <v>0</v>
      </c>
      <c r="Q151" s="31">
        <f>SUM('[1]Programación FONDO 100'!Q87)</f>
        <v>0</v>
      </c>
      <c r="R151" s="31">
        <f>SUM('[1]Programación FONDO 100'!R87)</f>
        <v>0</v>
      </c>
      <c r="S151" s="31">
        <f>SUM('[1]Programación FONDO 100'!S87)</f>
        <v>0</v>
      </c>
      <c r="T151" s="26">
        <f t="shared" si="4"/>
        <v>0</v>
      </c>
      <c r="U151" s="31">
        <f>SUM('[1]Programación FONDO 100'!U87)</f>
        <v>0</v>
      </c>
      <c r="V151" s="31">
        <f>SUM('[1]Programación FONDO 100'!V87)</f>
        <v>0</v>
      </c>
      <c r="W151" s="31">
        <f>SUM('[1]Programación FONDO 100'!W87)</f>
        <v>0</v>
      </c>
      <c r="X151" s="26">
        <f t="shared" si="5"/>
        <v>0</v>
      </c>
      <c r="Y151" s="33">
        <f t="shared" si="48"/>
        <v>0</v>
      </c>
    </row>
    <row r="152" spans="1:25" ht="30" x14ac:dyDescent="0.25">
      <c r="A152" s="22" t="s">
        <v>41</v>
      </c>
      <c r="B152" s="23">
        <v>2.5</v>
      </c>
      <c r="C152" s="23">
        <v>2083</v>
      </c>
      <c r="D152" s="24">
        <v>112</v>
      </c>
      <c r="E152" s="24"/>
      <c r="F152" s="24" t="s">
        <v>41</v>
      </c>
      <c r="G152" s="25" t="s">
        <v>43</v>
      </c>
      <c r="H152" s="25" t="s">
        <v>44</v>
      </c>
      <c r="I152" s="26">
        <f>+I154+I156+I158+I160</f>
        <v>0</v>
      </c>
      <c r="J152" s="26">
        <f t="shared" ref="J152:Y153" si="49">+J154+J156+J158+J160</f>
        <v>0</v>
      </c>
      <c r="K152" s="26">
        <f t="shared" si="49"/>
        <v>0</v>
      </c>
      <c r="L152" s="26">
        <f t="shared" si="49"/>
        <v>0</v>
      </c>
      <c r="M152" s="26">
        <f t="shared" si="49"/>
        <v>0</v>
      </c>
      <c r="N152" s="26">
        <f t="shared" si="49"/>
        <v>0</v>
      </c>
      <c r="O152" s="26">
        <f t="shared" si="49"/>
        <v>0</v>
      </c>
      <c r="P152" s="26">
        <f t="shared" si="49"/>
        <v>0</v>
      </c>
      <c r="Q152" s="26">
        <f t="shared" si="49"/>
        <v>0</v>
      </c>
      <c r="R152" s="26">
        <f t="shared" si="49"/>
        <v>0</v>
      </c>
      <c r="S152" s="26">
        <f t="shared" si="49"/>
        <v>0</v>
      </c>
      <c r="T152" s="26">
        <f t="shared" si="49"/>
        <v>0</v>
      </c>
      <c r="U152" s="26">
        <f t="shared" si="49"/>
        <v>0</v>
      </c>
      <c r="V152" s="26">
        <f t="shared" si="49"/>
        <v>0</v>
      </c>
      <c r="W152" s="26">
        <f t="shared" si="49"/>
        <v>0</v>
      </c>
      <c r="X152" s="26">
        <f t="shared" si="49"/>
        <v>0</v>
      </c>
      <c r="Y152" s="26">
        <f t="shared" si="49"/>
        <v>0</v>
      </c>
    </row>
    <row r="153" spans="1:25" ht="30" x14ac:dyDescent="0.25">
      <c r="A153" s="22"/>
      <c r="B153" s="23"/>
      <c r="C153" s="23"/>
      <c r="D153" s="24"/>
      <c r="E153" s="24"/>
      <c r="F153" s="24"/>
      <c r="G153" s="25" t="s">
        <v>45</v>
      </c>
      <c r="H153" s="25" t="s">
        <v>46</v>
      </c>
      <c r="I153" s="26">
        <f>+I155+I157+I159+I161</f>
        <v>0</v>
      </c>
      <c r="J153" s="26">
        <f t="shared" si="49"/>
        <v>0</v>
      </c>
      <c r="K153" s="26">
        <f t="shared" si="49"/>
        <v>0</v>
      </c>
      <c r="L153" s="26">
        <f t="shared" si="49"/>
        <v>0</v>
      </c>
      <c r="M153" s="26">
        <f t="shared" si="49"/>
        <v>0</v>
      </c>
      <c r="N153" s="26">
        <f t="shared" si="49"/>
        <v>0</v>
      </c>
      <c r="O153" s="26">
        <f t="shared" si="49"/>
        <v>0</v>
      </c>
      <c r="P153" s="26">
        <f t="shared" si="49"/>
        <v>0</v>
      </c>
      <c r="Q153" s="26">
        <f t="shared" si="49"/>
        <v>0</v>
      </c>
      <c r="R153" s="26">
        <f t="shared" si="49"/>
        <v>0</v>
      </c>
      <c r="S153" s="26">
        <f t="shared" si="49"/>
        <v>0</v>
      </c>
      <c r="T153" s="26">
        <f t="shared" si="49"/>
        <v>0</v>
      </c>
      <c r="U153" s="26">
        <f t="shared" si="49"/>
        <v>0</v>
      </c>
      <c r="V153" s="26">
        <f t="shared" si="49"/>
        <v>0</v>
      </c>
      <c r="W153" s="26">
        <f t="shared" si="49"/>
        <v>0</v>
      </c>
      <c r="X153" s="26">
        <f t="shared" si="49"/>
        <v>0</v>
      </c>
      <c r="Y153" s="26">
        <f t="shared" si="49"/>
        <v>0</v>
      </c>
    </row>
    <row r="154" spans="1:25" ht="30" x14ac:dyDescent="0.25">
      <c r="A154" s="27" t="s">
        <v>41</v>
      </c>
      <c r="B154" s="28" t="s">
        <v>77</v>
      </c>
      <c r="C154" s="28">
        <v>2083</v>
      </c>
      <c r="D154" s="29">
        <v>112</v>
      </c>
      <c r="E154" s="29"/>
      <c r="F154" s="29" t="s">
        <v>41</v>
      </c>
      <c r="G154" s="30" t="s">
        <v>43</v>
      </c>
      <c r="H154" s="30" t="s">
        <v>44</v>
      </c>
      <c r="I154" s="31">
        <f>SUM('[1]Programación  fondo 2083'!I80)</f>
        <v>0</v>
      </c>
      <c r="J154" s="31">
        <f>SUM('[1]Programación  fondo 2083'!J80)</f>
        <v>0</v>
      </c>
      <c r="K154" s="31">
        <f>SUM('[1]Programación  fondo 2083'!K80)</f>
        <v>0</v>
      </c>
      <c r="L154" s="26">
        <f t="shared" ref="L154:L161" si="50">SUM(I154:K154)</f>
        <v>0</v>
      </c>
      <c r="M154" s="31">
        <f>SUM('[1]Programación  fondo 2083'!M80)</f>
        <v>0</v>
      </c>
      <c r="N154" s="31">
        <f>SUM('[1]Programación  fondo 2083'!N80)</f>
        <v>0</v>
      </c>
      <c r="O154" s="31">
        <f>SUM('[1]Programación  fondo 2083'!O80)</f>
        <v>0</v>
      </c>
      <c r="P154" s="26">
        <f t="shared" ref="P154:P161" si="51">SUM(M154:O154)</f>
        <v>0</v>
      </c>
      <c r="Q154" s="31">
        <f>SUM('[1]Programación  fondo 2083'!Q80)</f>
        <v>0</v>
      </c>
      <c r="R154" s="31">
        <f>SUM('[1]Programación  fondo 2083'!R80)</f>
        <v>0</v>
      </c>
      <c r="S154" s="31">
        <f>SUM('[1]Programación  fondo 2083'!S80)</f>
        <v>0</v>
      </c>
      <c r="T154" s="26">
        <f t="shared" ref="T154:T161" si="52">SUM(Q154:S154)</f>
        <v>0</v>
      </c>
      <c r="U154" s="31">
        <f>SUM('[1]Programación  fondo 2083'!U80)</f>
        <v>0</v>
      </c>
      <c r="V154" s="31">
        <f>SUM('[1]Programación  fondo 2083'!V80)</f>
        <v>0</v>
      </c>
      <c r="W154" s="31">
        <f>SUM('[1]Programación  fondo 2083'!W80)</f>
        <v>0</v>
      </c>
      <c r="X154" s="26">
        <f t="shared" ref="X154:X161" si="53">SUM(U154:W154)</f>
        <v>0</v>
      </c>
      <c r="Y154" s="33">
        <f t="shared" ref="Y154:Y161" si="54">SUM(L154+P154+T154+X154)</f>
        <v>0</v>
      </c>
    </row>
    <row r="155" spans="1:25" ht="30" x14ac:dyDescent="0.25">
      <c r="A155" s="27"/>
      <c r="B155" s="28"/>
      <c r="C155" s="28"/>
      <c r="D155" s="29"/>
      <c r="E155" s="29"/>
      <c r="F155" s="29"/>
      <c r="G155" s="30" t="s">
        <v>45</v>
      </c>
      <c r="H155" s="30" t="s">
        <v>46</v>
      </c>
      <c r="I155" s="31">
        <f>SUM('[1]Programación  fondo 2083'!I81)</f>
        <v>0</v>
      </c>
      <c r="J155" s="31">
        <f>SUM('[1]Programación  fondo 2083'!J81)</f>
        <v>0</v>
      </c>
      <c r="K155" s="31">
        <f>SUM('[1]Programación  fondo 2083'!K81)</f>
        <v>0</v>
      </c>
      <c r="L155" s="26">
        <f t="shared" si="50"/>
        <v>0</v>
      </c>
      <c r="M155" s="31">
        <f>SUM('[1]Programación  fondo 2083'!M81)</f>
        <v>0</v>
      </c>
      <c r="N155" s="31">
        <f>SUM('[1]Programación  fondo 2083'!N81)</f>
        <v>0</v>
      </c>
      <c r="O155" s="31">
        <f>SUM('[1]Programación  fondo 2083'!O81)</f>
        <v>0</v>
      </c>
      <c r="P155" s="26">
        <f t="shared" si="51"/>
        <v>0</v>
      </c>
      <c r="Q155" s="31">
        <f>SUM('[1]Programación  fondo 2083'!Q81)</f>
        <v>0</v>
      </c>
      <c r="R155" s="31">
        <f>SUM('[1]Programación  fondo 2083'!R81)</f>
        <v>0</v>
      </c>
      <c r="S155" s="31">
        <f>SUM('[1]Programación  fondo 2083'!S81)</f>
        <v>0</v>
      </c>
      <c r="T155" s="26">
        <f t="shared" si="52"/>
        <v>0</v>
      </c>
      <c r="U155" s="31">
        <f>SUM('[1]Programación  fondo 2083'!U81)</f>
        <v>0</v>
      </c>
      <c r="V155" s="31">
        <f>SUM('[1]Programación  fondo 2083'!V81)</f>
        <v>0</v>
      </c>
      <c r="W155" s="31">
        <f>SUM('[1]Programación  fondo 2083'!W81)</f>
        <v>0</v>
      </c>
      <c r="X155" s="26">
        <f t="shared" si="53"/>
        <v>0</v>
      </c>
      <c r="Y155" s="33">
        <f t="shared" si="54"/>
        <v>0</v>
      </c>
    </row>
    <row r="156" spans="1:25" ht="30" x14ac:dyDescent="0.25">
      <c r="A156" s="27" t="s">
        <v>41</v>
      </c>
      <c r="B156" s="28" t="s">
        <v>78</v>
      </c>
      <c r="C156" s="28">
        <v>2083</v>
      </c>
      <c r="D156" s="29">
        <v>112</v>
      </c>
      <c r="E156" s="29"/>
      <c r="F156" s="29" t="s">
        <v>41</v>
      </c>
      <c r="G156" s="30" t="s">
        <v>43</v>
      </c>
      <c r="H156" s="30" t="s">
        <v>44</v>
      </c>
      <c r="I156" s="31">
        <f>SUM('[1]Programación  fondo 2083'!I82)</f>
        <v>0</v>
      </c>
      <c r="J156" s="31">
        <f>SUM('[1]Programación  fondo 2083'!J82)</f>
        <v>0</v>
      </c>
      <c r="K156" s="31">
        <f>SUM('[1]Programación  fondo 2083'!K82)</f>
        <v>0</v>
      </c>
      <c r="L156" s="26">
        <f t="shared" si="50"/>
        <v>0</v>
      </c>
      <c r="M156" s="31">
        <f>SUM('[1]Programación  fondo 2083'!M82)</f>
        <v>0</v>
      </c>
      <c r="N156" s="31">
        <f>SUM('[1]Programación  fondo 2083'!N82)</f>
        <v>0</v>
      </c>
      <c r="O156" s="31">
        <f>SUM('[1]Programación  fondo 2083'!O82)</f>
        <v>0</v>
      </c>
      <c r="P156" s="26">
        <f t="shared" si="51"/>
        <v>0</v>
      </c>
      <c r="Q156" s="31">
        <f>SUM('[1]Programación  fondo 2083'!Q82)</f>
        <v>0</v>
      </c>
      <c r="R156" s="31">
        <f>SUM('[1]Programación  fondo 2083'!R82)</f>
        <v>0</v>
      </c>
      <c r="S156" s="31">
        <f>SUM('[1]Programación  fondo 2083'!S82)</f>
        <v>0</v>
      </c>
      <c r="T156" s="26">
        <f t="shared" si="52"/>
        <v>0</v>
      </c>
      <c r="U156" s="31">
        <f>SUM('[1]Programación  fondo 2083'!U82)</f>
        <v>0</v>
      </c>
      <c r="V156" s="31">
        <f>SUM('[1]Programación  fondo 2083'!V82)</f>
        <v>0</v>
      </c>
      <c r="W156" s="31">
        <f>SUM('[1]Programación  fondo 2083'!W82)</f>
        <v>0</v>
      </c>
      <c r="X156" s="26">
        <f t="shared" si="53"/>
        <v>0</v>
      </c>
      <c r="Y156" s="33">
        <f t="shared" si="54"/>
        <v>0</v>
      </c>
    </row>
    <row r="157" spans="1:25" ht="30" x14ac:dyDescent="0.25">
      <c r="A157" s="27"/>
      <c r="B157" s="28"/>
      <c r="C157" s="28"/>
      <c r="D157" s="29"/>
      <c r="E157" s="29"/>
      <c r="F157" s="29"/>
      <c r="G157" s="30" t="s">
        <v>45</v>
      </c>
      <c r="H157" s="30" t="s">
        <v>46</v>
      </c>
      <c r="I157" s="31">
        <f>SUM('[1]Programación  fondo 2083'!I83)</f>
        <v>0</v>
      </c>
      <c r="J157" s="31">
        <f>SUM('[1]Programación  fondo 2083'!J83)</f>
        <v>0</v>
      </c>
      <c r="K157" s="31">
        <f>SUM('[1]Programación  fondo 2083'!K83)</f>
        <v>0</v>
      </c>
      <c r="L157" s="26">
        <f t="shared" si="50"/>
        <v>0</v>
      </c>
      <c r="M157" s="31">
        <f>SUM('[1]Programación  fondo 2083'!M83)</f>
        <v>0</v>
      </c>
      <c r="N157" s="31">
        <f>SUM('[1]Programación  fondo 2083'!N83)</f>
        <v>0</v>
      </c>
      <c r="O157" s="31">
        <f>SUM('[1]Programación  fondo 2083'!O83)</f>
        <v>0</v>
      </c>
      <c r="P157" s="26">
        <f t="shared" si="51"/>
        <v>0</v>
      </c>
      <c r="Q157" s="31">
        <f>SUM('[1]Programación  fondo 2083'!Q83)</f>
        <v>0</v>
      </c>
      <c r="R157" s="31">
        <f>SUM('[1]Programación  fondo 2083'!R83)</f>
        <v>0</v>
      </c>
      <c r="S157" s="31">
        <f>SUM('[1]Programación  fondo 2083'!S83)</f>
        <v>0</v>
      </c>
      <c r="T157" s="26">
        <f t="shared" si="52"/>
        <v>0</v>
      </c>
      <c r="U157" s="31">
        <f>SUM('[1]Programación  fondo 2083'!U83)</f>
        <v>0</v>
      </c>
      <c r="V157" s="31">
        <f>SUM('[1]Programación  fondo 2083'!V83)</f>
        <v>0</v>
      </c>
      <c r="W157" s="31">
        <f>SUM('[1]Programación  fondo 2083'!W83)</f>
        <v>0</v>
      </c>
      <c r="X157" s="26">
        <f t="shared" si="53"/>
        <v>0</v>
      </c>
      <c r="Y157" s="33">
        <f t="shared" si="54"/>
        <v>0</v>
      </c>
    </row>
    <row r="158" spans="1:25" ht="30" x14ac:dyDescent="0.25">
      <c r="A158" s="27" t="s">
        <v>41</v>
      </c>
      <c r="B158" s="28" t="s">
        <v>79</v>
      </c>
      <c r="C158" s="28">
        <v>2083</v>
      </c>
      <c r="D158" s="29">
        <v>112</v>
      </c>
      <c r="E158" s="29"/>
      <c r="F158" s="29" t="s">
        <v>41</v>
      </c>
      <c r="G158" s="30" t="s">
        <v>43</v>
      </c>
      <c r="H158" s="30" t="s">
        <v>44</v>
      </c>
      <c r="I158" s="31">
        <f>SUM('[1]Programación  fondo 2083'!I84)</f>
        <v>0</v>
      </c>
      <c r="J158" s="31">
        <f>SUM('[1]Programación  fondo 2083'!J84)</f>
        <v>0</v>
      </c>
      <c r="K158" s="31">
        <f>SUM('[1]Programación  fondo 2083'!K84)</f>
        <v>0</v>
      </c>
      <c r="L158" s="26">
        <f t="shared" si="50"/>
        <v>0</v>
      </c>
      <c r="M158" s="31">
        <f>SUM('[1]Programación  fondo 2083'!M84)</f>
        <v>0</v>
      </c>
      <c r="N158" s="31">
        <f>SUM('[1]Programación  fondo 2083'!N84)</f>
        <v>0</v>
      </c>
      <c r="O158" s="31">
        <f>SUM('[1]Programación  fondo 2083'!O84)</f>
        <v>0</v>
      </c>
      <c r="P158" s="26">
        <f t="shared" si="51"/>
        <v>0</v>
      </c>
      <c r="Q158" s="31">
        <f>SUM('[1]Programación  fondo 2083'!Q84)</f>
        <v>0</v>
      </c>
      <c r="R158" s="31">
        <f>SUM('[1]Programación  fondo 2083'!R84)</f>
        <v>0</v>
      </c>
      <c r="S158" s="31">
        <f>SUM('[1]Programación  fondo 2083'!S84)</f>
        <v>0</v>
      </c>
      <c r="T158" s="26">
        <f t="shared" si="52"/>
        <v>0</v>
      </c>
      <c r="U158" s="31">
        <f>SUM('[1]Programación  fondo 2083'!U84)</f>
        <v>0</v>
      </c>
      <c r="V158" s="31">
        <f>SUM('[1]Programación  fondo 2083'!V84)</f>
        <v>0</v>
      </c>
      <c r="W158" s="31">
        <f>SUM('[1]Programación  fondo 2083'!W84)</f>
        <v>0</v>
      </c>
      <c r="X158" s="26">
        <f t="shared" si="53"/>
        <v>0</v>
      </c>
      <c r="Y158" s="33">
        <f t="shared" si="54"/>
        <v>0</v>
      </c>
    </row>
    <row r="159" spans="1:25" ht="30" x14ac:dyDescent="0.25">
      <c r="A159" s="27"/>
      <c r="B159" s="28"/>
      <c r="C159" s="28"/>
      <c r="D159" s="29"/>
      <c r="E159" s="29"/>
      <c r="F159" s="29"/>
      <c r="G159" s="30" t="s">
        <v>45</v>
      </c>
      <c r="H159" s="30" t="s">
        <v>46</v>
      </c>
      <c r="I159" s="31">
        <f>SUM('[1]Programación  fondo 2083'!I85)</f>
        <v>0</v>
      </c>
      <c r="J159" s="31">
        <f>SUM('[1]Programación  fondo 2083'!J85)</f>
        <v>0</v>
      </c>
      <c r="K159" s="31">
        <f>SUM('[1]Programación  fondo 2083'!K85)</f>
        <v>0</v>
      </c>
      <c r="L159" s="26">
        <f t="shared" si="50"/>
        <v>0</v>
      </c>
      <c r="M159" s="31">
        <f>SUM('[1]Programación  fondo 2083'!M85)</f>
        <v>0</v>
      </c>
      <c r="N159" s="31">
        <f>SUM('[1]Programación  fondo 2083'!N85)</f>
        <v>0</v>
      </c>
      <c r="O159" s="31">
        <f>SUM('[1]Programación  fondo 2083'!O85)</f>
        <v>0</v>
      </c>
      <c r="P159" s="26">
        <f t="shared" si="51"/>
        <v>0</v>
      </c>
      <c r="Q159" s="31">
        <f>SUM('[1]Programación  fondo 2083'!Q85)</f>
        <v>0</v>
      </c>
      <c r="R159" s="31">
        <f>SUM('[1]Programación  fondo 2083'!R85)</f>
        <v>0</v>
      </c>
      <c r="S159" s="31">
        <f>SUM('[1]Programación  fondo 2083'!S85)</f>
        <v>0</v>
      </c>
      <c r="T159" s="26">
        <f t="shared" si="52"/>
        <v>0</v>
      </c>
      <c r="U159" s="31">
        <f>SUM('[1]Programación  fondo 2083'!U85)</f>
        <v>0</v>
      </c>
      <c r="V159" s="31">
        <f>SUM('[1]Programación  fondo 2083'!V85)</f>
        <v>0</v>
      </c>
      <c r="W159" s="31">
        <f>SUM('[1]Programación  fondo 2083'!W85)</f>
        <v>0</v>
      </c>
      <c r="X159" s="26">
        <f t="shared" si="53"/>
        <v>0</v>
      </c>
      <c r="Y159" s="33">
        <f t="shared" si="54"/>
        <v>0</v>
      </c>
    </row>
    <row r="160" spans="1:25" ht="30" x14ac:dyDescent="0.25">
      <c r="A160" s="27" t="s">
        <v>41</v>
      </c>
      <c r="B160" s="28" t="s">
        <v>80</v>
      </c>
      <c r="C160" s="28">
        <v>2083</v>
      </c>
      <c r="D160" s="29">
        <v>112</v>
      </c>
      <c r="E160" s="29"/>
      <c r="F160" s="29" t="s">
        <v>41</v>
      </c>
      <c r="G160" s="30" t="s">
        <v>43</v>
      </c>
      <c r="H160" s="30" t="s">
        <v>44</v>
      </c>
      <c r="I160" s="31">
        <f>SUM('[1]Programación  fondo 2083'!I86)</f>
        <v>0</v>
      </c>
      <c r="J160" s="31">
        <f>SUM('[1]Programación  fondo 2083'!J86)</f>
        <v>0</v>
      </c>
      <c r="K160" s="31">
        <f>SUM('[1]Programación  fondo 2083'!K86)</f>
        <v>0</v>
      </c>
      <c r="L160" s="26">
        <f t="shared" si="50"/>
        <v>0</v>
      </c>
      <c r="M160" s="31">
        <f>SUM('[1]Programación  fondo 2083'!M86)</f>
        <v>0</v>
      </c>
      <c r="N160" s="31">
        <f>SUM('[1]Programación  fondo 2083'!N86)</f>
        <v>0</v>
      </c>
      <c r="O160" s="31">
        <f>SUM('[1]Programación  fondo 2083'!O86)</f>
        <v>0</v>
      </c>
      <c r="P160" s="26">
        <f t="shared" si="51"/>
        <v>0</v>
      </c>
      <c r="Q160" s="31">
        <f>SUM('[1]Programación  fondo 2083'!Q86)</f>
        <v>0</v>
      </c>
      <c r="R160" s="31">
        <f>SUM('[1]Programación  fondo 2083'!R86)</f>
        <v>0</v>
      </c>
      <c r="S160" s="31">
        <f>SUM('[1]Programación  fondo 2083'!S86)</f>
        <v>0</v>
      </c>
      <c r="T160" s="26">
        <f t="shared" si="52"/>
        <v>0</v>
      </c>
      <c r="U160" s="31">
        <f>SUM('[1]Programación  fondo 2083'!U86)</f>
        <v>0</v>
      </c>
      <c r="V160" s="31">
        <f>SUM('[1]Programación  fondo 2083'!V86)</f>
        <v>0</v>
      </c>
      <c r="W160" s="31">
        <f>SUM('[1]Programación  fondo 2083'!W86)</f>
        <v>0</v>
      </c>
      <c r="X160" s="26">
        <f t="shared" si="53"/>
        <v>0</v>
      </c>
      <c r="Y160" s="33">
        <f t="shared" si="54"/>
        <v>0</v>
      </c>
    </row>
    <row r="161" spans="1:25" ht="30" x14ac:dyDescent="0.25">
      <c r="A161" s="27"/>
      <c r="B161" s="28"/>
      <c r="C161" s="28"/>
      <c r="D161" s="29"/>
      <c r="E161" s="29"/>
      <c r="F161" s="29"/>
      <c r="G161" s="30" t="s">
        <v>45</v>
      </c>
      <c r="H161" s="30" t="s">
        <v>46</v>
      </c>
      <c r="I161" s="31">
        <f>SUM('[1]Programación  fondo 2083'!I87)</f>
        <v>0</v>
      </c>
      <c r="J161" s="31">
        <f>SUM('[1]Programación  fondo 2083'!J87)</f>
        <v>0</v>
      </c>
      <c r="K161" s="31">
        <f>SUM('[1]Programación  fondo 2083'!K87)</f>
        <v>0</v>
      </c>
      <c r="L161" s="26">
        <f t="shared" si="50"/>
        <v>0</v>
      </c>
      <c r="M161" s="31">
        <f>SUM('[1]Programación  fondo 2083'!M87)</f>
        <v>0</v>
      </c>
      <c r="N161" s="31">
        <f>SUM('[1]Programación  fondo 2083'!N87)</f>
        <v>0</v>
      </c>
      <c r="O161" s="31">
        <f>SUM('[1]Programación  fondo 2083'!O87)</f>
        <v>0</v>
      </c>
      <c r="P161" s="26">
        <f t="shared" si="51"/>
        <v>0</v>
      </c>
      <c r="Q161" s="31">
        <f>SUM('[1]Programación  fondo 2083'!Q87)</f>
        <v>0</v>
      </c>
      <c r="R161" s="31">
        <f>SUM('[1]Programación  fondo 2083'!R87)</f>
        <v>0</v>
      </c>
      <c r="S161" s="31">
        <f>SUM('[1]Programación  fondo 2083'!S87)</f>
        <v>0</v>
      </c>
      <c r="T161" s="26">
        <f t="shared" si="52"/>
        <v>0</v>
      </c>
      <c r="U161" s="31">
        <f>SUM('[1]Programación  fondo 2083'!U87)</f>
        <v>0</v>
      </c>
      <c r="V161" s="31">
        <f>SUM('[1]Programación  fondo 2083'!V87)</f>
        <v>0</v>
      </c>
      <c r="W161" s="31">
        <f>SUM('[1]Programación  fondo 2083'!W87)</f>
        <v>0</v>
      </c>
      <c r="X161" s="26">
        <f t="shared" si="53"/>
        <v>0</v>
      </c>
      <c r="Y161" s="33">
        <f t="shared" si="54"/>
        <v>0</v>
      </c>
    </row>
    <row r="162" spans="1:25" ht="30" x14ac:dyDescent="0.25">
      <c r="A162" s="22" t="s">
        <v>41</v>
      </c>
      <c r="B162" s="23">
        <v>2.6</v>
      </c>
      <c r="C162" s="23">
        <v>100</v>
      </c>
      <c r="D162" s="24" t="s">
        <v>42</v>
      </c>
      <c r="E162" s="24"/>
      <c r="F162" s="24" t="s">
        <v>41</v>
      </c>
      <c r="G162" s="25" t="s">
        <v>43</v>
      </c>
      <c r="H162" s="25" t="s">
        <v>44</v>
      </c>
      <c r="I162" s="26">
        <f>+I164+I166+I168+I170+I172</f>
        <v>535000</v>
      </c>
      <c r="J162" s="26">
        <f t="shared" ref="J162:Y163" si="55">+J164+J166+J168+J170+J172</f>
        <v>0</v>
      </c>
      <c r="K162" s="26">
        <f t="shared" si="55"/>
        <v>0</v>
      </c>
      <c r="L162" s="26">
        <f t="shared" si="55"/>
        <v>535000</v>
      </c>
      <c r="M162" s="26">
        <f t="shared" si="55"/>
        <v>535000</v>
      </c>
      <c r="N162" s="26">
        <f t="shared" si="55"/>
        <v>0</v>
      </c>
      <c r="O162" s="26">
        <f t="shared" si="55"/>
        <v>0</v>
      </c>
      <c r="P162" s="26">
        <f t="shared" si="55"/>
        <v>535000</v>
      </c>
      <c r="Q162" s="26">
        <f t="shared" si="55"/>
        <v>535000</v>
      </c>
      <c r="R162" s="26">
        <f t="shared" si="55"/>
        <v>0</v>
      </c>
      <c r="S162" s="26">
        <f t="shared" si="55"/>
        <v>0</v>
      </c>
      <c r="T162" s="26">
        <f t="shared" si="55"/>
        <v>535000</v>
      </c>
      <c r="U162" s="26">
        <f t="shared" si="55"/>
        <v>535000</v>
      </c>
      <c r="V162" s="26">
        <f t="shared" si="55"/>
        <v>0</v>
      </c>
      <c r="W162" s="26">
        <f t="shared" si="55"/>
        <v>0</v>
      </c>
      <c r="X162" s="26">
        <f t="shared" si="55"/>
        <v>535000</v>
      </c>
      <c r="Y162" s="26">
        <f t="shared" si="55"/>
        <v>2140000</v>
      </c>
    </row>
    <row r="163" spans="1:25" ht="30" x14ac:dyDescent="0.25">
      <c r="A163" s="22"/>
      <c r="B163" s="23"/>
      <c r="C163" s="23"/>
      <c r="D163" s="24"/>
      <c r="E163" s="24"/>
      <c r="F163" s="24"/>
      <c r="G163" s="25" t="s">
        <v>45</v>
      </c>
      <c r="H163" s="25" t="s">
        <v>46</v>
      </c>
      <c r="I163" s="26">
        <f>+I165+I167+I169+I171+I173</f>
        <v>178332</v>
      </c>
      <c r="J163" s="26">
        <f t="shared" si="55"/>
        <v>178333</v>
      </c>
      <c r="K163" s="26">
        <f t="shared" si="55"/>
        <v>178335</v>
      </c>
      <c r="L163" s="26">
        <f t="shared" si="55"/>
        <v>535000</v>
      </c>
      <c r="M163" s="26">
        <f t="shared" si="55"/>
        <v>178332</v>
      </c>
      <c r="N163" s="26">
        <f t="shared" si="55"/>
        <v>178333</v>
      </c>
      <c r="O163" s="26">
        <f t="shared" si="55"/>
        <v>178335</v>
      </c>
      <c r="P163" s="26">
        <f t="shared" si="55"/>
        <v>535000</v>
      </c>
      <c r="Q163" s="26">
        <f t="shared" si="55"/>
        <v>178332</v>
      </c>
      <c r="R163" s="26">
        <f t="shared" si="55"/>
        <v>178333</v>
      </c>
      <c r="S163" s="26">
        <f t="shared" si="55"/>
        <v>178335</v>
      </c>
      <c r="T163" s="26">
        <f t="shared" si="55"/>
        <v>535000</v>
      </c>
      <c r="U163" s="26">
        <f t="shared" si="55"/>
        <v>178332</v>
      </c>
      <c r="V163" s="26">
        <f t="shared" si="55"/>
        <v>178333</v>
      </c>
      <c r="W163" s="26">
        <f t="shared" si="55"/>
        <v>178335</v>
      </c>
      <c r="X163" s="26">
        <f t="shared" si="55"/>
        <v>535000</v>
      </c>
      <c r="Y163" s="26">
        <f t="shared" si="55"/>
        <v>2140000</v>
      </c>
    </row>
    <row r="164" spans="1:25" ht="30" x14ac:dyDescent="0.25">
      <c r="A164" s="27" t="s">
        <v>41</v>
      </c>
      <c r="B164" s="28" t="s">
        <v>81</v>
      </c>
      <c r="C164" s="28">
        <v>100</v>
      </c>
      <c r="D164" s="29" t="s">
        <v>42</v>
      </c>
      <c r="E164" s="29"/>
      <c r="F164" s="29" t="s">
        <v>41</v>
      </c>
      <c r="G164" s="30" t="s">
        <v>43</v>
      </c>
      <c r="H164" s="30" t="s">
        <v>44</v>
      </c>
      <c r="I164" s="31">
        <f>SUM('[1]Programación FONDO 100'!I90)</f>
        <v>350000</v>
      </c>
      <c r="J164" s="31">
        <f>SUM('[1]Programación FONDO 100'!J90)</f>
        <v>0</v>
      </c>
      <c r="K164" s="31">
        <f>SUM('[1]Programación FONDO 100'!K90)</f>
        <v>0</v>
      </c>
      <c r="L164" s="26">
        <f t="shared" si="6"/>
        <v>350000</v>
      </c>
      <c r="M164" s="31">
        <f>SUM('[1]Programación FONDO 100'!M90)</f>
        <v>350000</v>
      </c>
      <c r="N164" s="31">
        <f>SUM('[1]Programación FONDO 100'!N90)</f>
        <v>0</v>
      </c>
      <c r="O164" s="31">
        <f>SUM('[1]Programación FONDO 100'!O90)</f>
        <v>0</v>
      </c>
      <c r="P164" s="26">
        <f t="shared" si="3"/>
        <v>350000</v>
      </c>
      <c r="Q164" s="31">
        <f>SUM('[1]Programación FONDO 100'!Q90)</f>
        <v>350000</v>
      </c>
      <c r="R164" s="31">
        <f>SUM('[1]Programación FONDO 100'!R90)</f>
        <v>0</v>
      </c>
      <c r="S164" s="31">
        <f>SUM('[1]Programación FONDO 100'!S90)</f>
        <v>0</v>
      </c>
      <c r="T164" s="26">
        <f t="shared" si="4"/>
        <v>350000</v>
      </c>
      <c r="U164" s="31">
        <f>SUM('[1]Programación FONDO 100'!U90)</f>
        <v>350000</v>
      </c>
      <c r="V164" s="31">
        <f>SUM('[1]Programación FONDO 100'!V90)</f>
        <v>0</v>
      </c>
      <c r="W164" s="31">
        <f>SUM('[1]Programación FONDO 100'!W90)</f>
        <v>0</v>
      </c>
      <c r="X164" s="26">
        <f t="shared" si="5"/>
        <v>350000</v>
      </c>
      <c r="Y164" s="33">
        <f t="shared" ref="Y164:Y173" si="56">SUM(L164+P164+T164+X164)</f>
        <v>1400000</v>
      </c>
    </row>
    <row r="165" spans="1:25" ht="30" x14ac:dyDescent="0.25">
      <c r="A165" s="27"/>
      <c r="B165" s="28"/>
      <c r="C165" s="28"/>
      <c r="D165" s="29"/>
      <c r="E165" s="29"/>
      <c r="F165" s="29"/>
      <c r="G165" s="30" t="s">
        <v>45</v>
      </c>
      <c r="H165" s="30" t="s">
        <v>46</v>
      </c>
      <c r="I165" s="31">
        <f>SUM('[1]Programación FONDO 100'!I91)</f>
        <v>116666</v>
      </c>
      <c r="J165" s="31">
        <f>SUM('[1]Programación FONDO 100'!J91)</f>
        <v>116667</v>
      </c>
      <c r="K165" s="31">
        <f>SUM('[1]Programación FONDO 100'!K91)</f>
        <v>116667</v>
      </c>
      <c r="L165" s="26">
        <f t="shared" si="6"/>
        <v>350000</v>
      </c>
      <c r="M165" s="31">
        <f>SUM('[1]Programación FONDO 100'!M91)</f>
        <v>116666</v>
      </c>
      <c r="N165" s="31">
        <f>SUM('[1]Programación FONDO 100'!N91)</f>
        <v>116667</v>
      </c>
      <c r="O165" s="31">
        <f>SUM('[1]Programación FONDO 100'!O91)</f>
        <v>116667</v>
      </c>
      <c r="P165" s="26">
        <f t="shared" si="3"/>
        <v>350000</v>
      </c>
      <c r="Q165" s="31">
        <f>SUM('[1]Programación FONDO 100'!Q91)</f>
        <v>116666</v>
      </c>
      <c r="R165" s="31">
        <f>SUM('[1]Programación FONDO 100'!R91)</f>
        <v>116667</v>
      </c>
      <c r="S165" s="31">
        <f>SUM('[1]Programación FONDO 100'!S91)</f>
        <v>116667</v>
      </c>
      <c r="T165" s="26">
        <f t="shared" si="4"/>
        <v>350000</v>
      </c>
      <c r="U165" s="31">
        <f>SUM('[1]Programación FONDO 100'!U91)</f>
        <v>116666</v>
      </c>
      <c r="V165" s="31">
        <f>SUM('[1]Programación FONDO 100'!V91)</f>
        <v>116667</v>
      </c>
      <c r="W165" s="31">
        <f>SUM('[1]Programación FONDO 100'!W91)</f>
        <v>116667</v>
      </c>
      <c r="X165" s="26">
        <f t="shared" si="5"/>
        <v>350000</v>
      </c>
      <c r="Y165" s="33">
        <f t="shared" si="56"/>
        <v>1400000</v>
      </c>
    </row>
    <row r="166" spans="1:25" ht="30" x14ac:dyDescent="0.25">
      <c r="A166" s="27" t="s">
        <v>41</v>
      </c>
      <c r="B166" s="28" t="s">
        <v>82</v>
      </c>
      <c r="C166" s="28">
        <v>100</v>
      </c>
      <c r="D166" s="29" t="s">
        <v>42</v>
      </c>
      <c r="E166" s="29"/>
      <c r="F166" s="29" t="s">
        <v>41</v>
      </c>
      <c r="G166" s="30" t="s">
        <v>43</v>
      </c>
      <c r="H166" s="30" t="s">
        <v>44</v>
      </c>
      <c r="I166" s="31">
        <f>SUM('[1]Programación FONDO 100'!I92)</f>
        <v>37500</v>
      </c>
      <c r="J166" s="31">
        <f>SUM('[1]Programación FONDO 100'!J92)</f>
        <v>0</v>
      </c>
      <c r="K166" s="31">
        <f>SUM('[1]Programación FONDO 100'!K92)</f>
        <v>0</v>
      </c>
      <c r="L166" s="26">
        <f t="shared" si="6"/>
        <v>37500</v>
      </c>
      <c r="M166" s="31">
        <f>SUM('[1]Programación FONDO 100'!M92)</f>
        <v>37500</v>
      </c>
      <c r="N166" s="31">
        <f>SUM('[1]Programación FONDO 100'!N92)</f>
        <v>0</v>
      </c>
      <c r="O166" s="31">
        <f>SUM('[1]Programación FONDO 100'!O92)</f>
        <v>0</v>
      </c>
      <c r="P166" s="26">
        <f t="shared" si="3"/>
        <v>37500</v>
      </c>
      <c r="Q166" s="31">
        <f>SUM('[1]Programación FONDO 100'!Q92)</f>
        <v>37500</v>
      </c>
      <c r="R166" s="31">
        <f>SUM('[1]Programación FONDO 100'!R92)</f>
        <v>0</v>
      </c>
      <c r="S166" s="31">
        <f>SUM('[1]Programación FONDO 100'!S92)</f>
        <v>0</v>
      </c>
      <c r="T166" s="26">
        <f t="shared" si="4"/>
        <v>37500</v>
      </c>
      <c r="U166" s="31">
        <f>SUM('[1]Programación FONDO 100'!U92)</f>
        <v>37500</v>
      </c>
      <c r="V166" s="31">
        <f>SUM('[1]Programación FONDO 100'!V92)</f>
        <v>0</v>
      </c>
      <c r="W166" s="31">
        <f>SUM('[1]Programación FONDO 100'!W92)</f>
        <v>0</v>
      </c>
      <c r="X166" s="26">
        <f t="shared" si="5"/>
        <v>37500</v>
      </c>
      <c r="Y166" s="33">
        <f t="shared" si="56"/>
        <v>150000</v>
      </c>
    </row>
    <row r="167" spans="1:25" ht="30" x14ac:dyDescent="0.25">
      <c r="A167" s="27"/>
      <c r="B167" s="28"/>
      <c r="C167" s="28"/>
      <c r="D167" s="29"/>
      <c r="E167" s="29"/>
      <c r="F167" s="29"/>
      <c r="G167" s="30" t="s">
        <v>45</v>
      </c>
      <c r="H167" s="30" t="s">
        <v>46</v>
      </c>
      <c r="I167" s="31">
        <f>SUM('[1]Programación FONDO 100'!I93)</f>
        <v>12500</v>
      </c>
      <c r="J167" s="31">
        <f>SUM('[1]Programación FONDO 100'!J93)</f>
        <v>12500</v>
      </c>
      <c r="K167" s="31">
        <f>SUM('[1]Programación FONDO 100'!K93)</f>
        <v>12500</v>
      </c>
      <c r="L167" s="26">
        <f t="shared" si="6"/>
        <v>37500</v>
      </c>
      <c r="M167" s="31">
        <f>SUM('[1]Programación FONDO 100'!M93)</f>
        <v>12500</v>
      </c>
      <c r="N167" s="31">
        <f>SUM('[1]Programación FONDO 100'!N93)</f>
        <v>12500</v>
      </c>
      <c r="O167" s="31">
        <f>SUM('[1]Programación FONDO 100'!O93)</f>
        <v>12500</v>
      </c>
      <c r="P167" s="26">
        <f t="shared" si="3"/>
        <v>37500</v>
      </c>
      <c r="Q167" s="31">
        <f>SUM('[1]Programación FONDO 100'!Q93)</f>
        <v>12500</v>
      </c>
      <c r="R167" s="31">
        <f>SUM('[1]Programación FONDO 100'!R93)</f>
        <v>12500</v>
      </c>
      <c r="S167" s="31">
        <f>SUM('[1]Programación FONDO 100'!S93)</f>
        <v>12500</v>
      </c>
      <c r="T167" s="26">
        <f t="shared" si="4"/>
        <v>37500</v>
      </c>
      <c r="U167" s="31">
        <f>SUM('[1]Programación FONDO 100'!U93)</f>
        <v>12500</v>
      </c>
      <c r="V167" s="31">
        <f>SUM('[1]Programación FONDO 100'!V93)</f>
        <v>12500</v>
      </c>
      <c r="W167" s="31">
        <f>SUM('[1]Programación FONDO 100'!W93)</f>
        <v>12500</v>
      </c>
      <c r="X167" s="26">
        <f t="shared" si="5"/>
        <v>37500</v>
      </c>
      <c r="Y167" s="33">
        <f t="shared" si="56"/>
        <v>150000</v>
      </c>
    </row>
    <row r="168" spans="1:25" ht="30" x14ac:dyDescent="0.25">
      <c r="A168" s="27" t="s">
        <v>41</v>
      </c>
      <c r="B168" s="28" t="s">
        <v>83</v>
      </c>
      <c r="C168" s="28">
        <v>100</v>
      </c>
      <c r="D168" s="29" t="s">
        <v>42</v>
      </c>
      <c r="E168" s="29"/>
      <c r="F168" s="29" t="s">
        <v>41</v>
      </c>
      <c r="G168" s="30" t="s">
        <v>43</v>
      </c>
      <c r="H168" s="30" t="s">
        <v>44</v>
      </c>
      <c r="I168" s="31">
        <f>SUM('[1]Programación FONDO 100'!I94)</f>
        <v>10000</v>
      </c>
      <c r="J168" s="31">
        <f>SUM('[1]Programación FONDO 100'!J94)</f>
        <v>0</v>
      </c>
      <c r="K168" s="31">
        <f>SUM('[1]Programación FONDO 100'!K94)</f>
        <v>0</v>
      </c>
      <c r="L168" s="26">
        <f t="shared" si="6"/>
        <v>10000</v>
      </c>
      <c r="M168" s="31">
        <f>SUM('[1]Programación FONDO 100'!M94)</f>
        <v>10000</v>
      </c>
      <c r="N168" s="31">
        <f>SUM('[1]Programación FONDO 100'!N94)</f>
        <v>0</v>
      </c>
      <c r="O168" s="31">
        <f>SUM('[1]Programación FONDO 100'!O94)</f>
        <v>0</v>
      </c>
      <c r="P168" s="26">
        <f t="shared" si="3"/>
        <v>10000</v>
      </c>
      <c r="Q168" s="31">
        <f>SUM('[1]Programación FONDO 100'!Q94)</f>
        <v>10000</v>
      </c>
      <c r="R168" s="31">
        <f>SUM('[1]Programación FONDO 100'!R94)</f>
        <v>0</v>
      </c>
      <c r="S168" s="31">
        <f>SUM('[1]Programación FONDO 100'!S94)</f>
        <v>0</v>
      </c>
      <c r="T168" s="26">
        <f t="shared" si="4"/>
        <v>10000</v>
      </c>
      <c r="U168" s="31">
        <f>SUM('[1]Programación FONDO 100'!U94)</f>
        <v>10000</v>
      </c>
      <c r="V168" s="31">
        <f>SUM('[1]Programación FONDO 100'!V94)</f>
        <v>0</v>
      </c>
      <c r="W168" s="31">
        <f>SUM('[1]Programación FONDO 100'!W94)</f>
        <v>0</v>
      </c>
      <c r="X168" s="26">
        <f t="shared" si="5"/>
        <v>10000</v>
      </c>
      <c r="Y168" s="33">
        <f t="shared" si="56"/>
        <v>40000</v>
      </c>
    </row>
    <row r="169" spans="1:25" ht="30" x14ac:dyDescent="0.25">
      <c r="A169" s="27"/>
      <c r="B169" s="28"/>
      <c r="C169" s="28"/>
      <c r="D169" s="29"/>
      <c r="E169" s="29"/>
      <c r="F169" s="29"/>
      <c r="G169" s="30" t="s">
        <v>45</v>
      </c>
      <c r="H169" s="30" t="s">
        <v>46</v>
      </c>
      <c r="I169" s="31">
        <f>SUM('[1]Programación FONDO 100'!I95)</f>
        <v>3333</v>
      </c>
      <c r="J169" s="31">
        <f>SUM('[1]Programación FONDO 100'!J95)</f>
        <v>3333</v>
      </c>
      <c r="K169" s="31">
        <f>SUM('[1]Programación FONDO 100'!K95)</f>
        <v>3334</v>
      </c>
      <c r="L169" s="26">
        <f t="shared" si="6"/>
        <v>10000</v>
      </c>
      <c r="M169" s="31">
        <f>SUM('[1]Programación FONDO 100'!M95)</f>
        <v>3333</v>
      </c>
      <c r="N169" s="31">
        <f>SUM('[1]Programación FONDO 100'!N95)</f>
        <v>3333</v>
      </c>
      <c r="O169" s="31">
        <f>SUM('[1]Programación FONDO 100'!O95)</f>
        <v>3334</v>
      </c>
      <c r="P169" s="26">
        <f t="shared" si="3"/>
        <v>10000</v>
      </c>
      <c r="Q169" s="31">
        <f>SUM('[1]Programación FONDO 100'!Q95)</f>
        <v>3333</v>
      </c>
      <c r="R169" s="31">
        <f>SUM('[1]Programación FONDO 100'!R95)</f>
        <v>3333</v>
      </c>
      <c r="S169" s="31">
        <f>SUM('[1]Programación FONDO 100'!S95)</f>
        <v>3334</v>
      </c>
      <c r="T169" s="26">
        <f t="shared" si="4"/>
        <v>10000</v>
      </c>
      <c r="U169" s="31">
        <f>SUM('[1]Programación FONDO 100'!U95)</f>
        <v>3333</v>
      </c>
      <c r="V169" s="31">
        <f>SUM('[1]Programación FONDO 100'!V95)</f>
        <v>3333</v>
      </c>
      <c r="W169" s="31">
        <f>SUM('[1]Programación FONDO 100'!W95)</f>
        <v>3334</v>
      </c>
      <c r="X169" s="26">
        <f t="shared" si="5"/>
        <v>10000</v>
      </c>
      <c r="Y169" s="33">
        <f t="shared" si="56"/>
        <v>40000</v>
      </c>
    </row>
    <row r="170" spans="1:25" ht="30" x14ac:dyDescent="0.25">
      <c r="A170" s="27" t="s">
        <v>41</v>
      </c>
      <c r="B170" s="28" t="s">
        <v>84</v>
      </c>
      <c r="C170" s="28">
        <v>100</v>
      </c>
      <c r="D170" s="29" t="s">
        <v>42</v>
      </c>
      <c r="E170" s="29"/>
      <c r="F170" s="29" t="s">
        <v>41</v>
      </c>
      <c r="G170" s="30" t="s">
        <v>43</v>
      </c>
      <c r="H170" s="30" t="s">
        <v>44</v>
      </c>
      <c r="I170" s="31">
        <f>SUM('[1]Programación FONDO 100'!I96)</f>
        <v>0</v>
      </c>
      <c r="J170" s="31">
        <f>SUM('[1]Programación FONDO 100'!J96)</f>
        <v>0</v>
      </c>
      <c r="K170" s="31">
        <f>SUM('[1]Programación FONDO 100'!K96)</f>
        <v>0</v>
      </c>
      <c r="L170" s="26">
        <f t="shared" si="6"/>
        <v>0</v>
      </c>
      <c r="M170" s="31">
        <f>SUM('[1]Programación FONDO 100'!M96)</f>
        <v>0</v>
      </c>
      <c r="N170" s="31">
        <f>SUM('[1]Programación FONDO 100'!N96)</f>
        <v>0</v>
      </c>
      <c r="O170" s="31">
        <f>SUM('[1]Programación FONDO 100'!O96)</f>
        <v>0</v>
      </c>
      <c r="P170" s="26">
        <f t="shared" si="3"/>
        <v>0</v>
      </c>
      <c r="Q170" s="31">
        <f>SUM('[1]Programación FONDO 100'!Q96)</f>
        <v>0</v>
      </c>
      <c r="R170" s="31">
        <f>SUM('[1]Programación FONDO 100'!R96)</f>
        <v>0</v>
      </c>
      <c r="S170" s="31">
        <f>SUM('[1]Programación FONDO 100'!S96)</f>
        <v>0</v>
      </c>
      <c r="T170" s="26">
        <f t="shared" si="4"/>
        <v>0</v>
      </c>
      <c r="U170" s="31">
        <f>SUM('[1]Programación FONDO 100'!U96)</f>
        <v>0</v>
      </c>
      <c r="V170" s="31">
        <f>SUM('[1]Programación FONDO 100'!V96)</f>
        <v>0</v>
      </c>
      <c r="W170" s="31">
        <f>SUM('[1]Programación FONDO 100'!W96)</f>
        <v>0</v>
      </c>
      <c r="X170" s="26">
        <f t="shared" si="5"/>
        <v>0</v>
      </c>
      <c r="Y170" s="33">
        <f t="shared" si="56"/>
        <v>0</v>
      </c>
    </row>
    <row r="171" spans="1:25" ht="30" x14ac:dyDescent="0.25">
      <c r="A171" s="27"/>
      <c r="B171" s="28"/>
      <c r="C171" s="28"/>
      <c r="D171" s="29"/>
      <c r="E171" s="29"/>
      <c r="F171" s="29"/>
      <c r="G171" s="30" t="s">
        <v>45</v>
      </c>
      <c r="H171" s="30" t="s">
        <v>46</v>
      </c>
      <c r="I171" s="31">
        <f>SUM('[1]Programación FONDO 100'!I97)</f>
        <v>0</v>
      </c>
      <c r="J171" s="31">
        <f>SUM('[1]Programación FONDO 100'!J97)</f>
        <v>0</v>
      </c>
      <c r="K171" s="31">
        <f>SUM('[1]Programación FONDO 100'!K97)</f>
        <v>0</v>
      </c>
      <c r="L171" s="26">
        <f t="shared" si="6"/>
        <v>0</v>
      </c>
      <c r="M171" s="31">
        <f>SUM('[1]Programación FONDO 100'!M97)</f>
        <v>0</v>
      </c>
      <c r="N171" s="31">
        <f>SUM('[1]Programación FONDO 100'!N97)</f>
        <v>0</v>
      </c>
      <c r="O171" s="31">
        <f>SUM('[1]Programación FONDO 100'!O97)</f>
        <v>0</v>
      </c>
      <c r="P171" s="26">
        <f t="shared" si="3"/>
        <v>0</v>
      </c>
      <c r="Q171" s="31">
        <f>SUM('[1]Programación FONDO 100'!Q97)</f>
        <v>0</v>
      </c>
      <c r="R171" s="31">
        <f>SUM('[1]Programación FONDO 100'!R97)</f>
        <v>0</v>
      </c>
      <c r="S171" s="31">
        <f>SUM('[1]Programación FONDO 100'!S97)</f>
        <v>0</v>
      </c>
      <c r="T171" s="26">
        <f t="shared" si="4"/>
        <v>0</v>
      </c>
      <c r="U171" s="31">
        <f>SUM('[1]Programación FONDO 100'!U97)</f>
        <v>0</v>
      </c>
      <c r="V171" s="31">
        <f>SUM('[1]Programación FONDO 100'!V97)</f>
        <v>0</v>
      </c>
      <c r="W171" s="31">
        <f>SUM('[1]Programación FONDO 100'!W97)</f>
        <v>0</v>
      </c>
      <c r="X171" s="26">
        <f t="shared" si="5"/>
        <v>0</v>
      </c>
      <c r="Y171" s="33">
        <f t="shared" si="56"/>
        <v>0</v>
      </c>
    </row>
    <row r="172" spans="1:25" ht="30" x14ac:dyDescent="0.25">
      <c r="A172" s="27" t="s">
        <v>41</v>
      </c>
      <c r="B172" s="28" t="s">
        <v>85</v>
      </c>
      <c r="C172" s="28">
        <v>100</v>
      </c>
      <c r="D172" s="29" t="s">
        <v>42</v>
      </c>
      <c r="E172" s="29"/>
      <c r="F172" s="29" t="s">
        <v>41</v>
      </c>
      <c r="G172" s="30" t="s">
        <v>43</v>
      </c>
      <c r="H172" s="30" t="s">
        <v>44</v>
      </c>
      <c r="I172" s="31">
        <f>SUM('[1]Programación FONDO 100'!I98)</f>
        <v>137500</v>
      </c>
      <c r="J172" s="31">
        <f>SUM('[1]Programación FONDO 100'!J98)</f>
        <v>0</v>
      </c>
      <c r="K172" s="31">
        <f>SUM('[1]Programación FONDO 100'!K98)</f>
        <v>0</v>
      </c>
      <c r="L172" s="26">
        <f t="shared" si="6"/>
        <v>137500</v>
      </c>
      <c r="M172" s="31">
        <f>SUM('[1]Programación FONDO 100'!M98)</f>
        <v>137500</v>
      </c>
      <c r="N172" s="31">
        <f>SUM('[1]Programación FONDO 100'!N98)</f>
        <v>0</v>
      </c>
      <c r="O172" s="31">
        <f>SUM('[1]Programación FONDO 100'!O98)</f>
        <v>0</v>
      </c>
      <c r="P172" s="26">
        <f t="shared" si="3"/>
        <v>137500</v>
      </c>
      <c r="Q172" s="31">
        <f>SUM('[1]Programación FONDO 100'!Q98)</f>
        <v>137500</v>
      </c>
      <c r="R172" s="31">
        <f>SUM('[1]Programación FONDO 100'!R98)</f>
        <v>0</v>
      </c>
      <c r="S172" s="31">
        <f>SUM('[1]Programación FONDO 100'!S98)</f>
        <v>0</v>
      </c>
      <c r="T172" s="26">
        <f t="shared" si="4"/>
        <v>137500</v>
      </c>
      <c r="U172" s="31">
        <f>SUM('[1]Programación FONDO 100'!U98)</f>
        <v>137500</v>
      </c>
      <c r="V172" s="31">
        <f>SUM('[1]Programación FONDO 100'!V98)</f>
        <v>0</v>
      </c>
      <c r="W172" s="31">
        <f>SUM('[1]Programación FONDO 100'!W98)</f>
        <v>0</v>
      </c>
      <c r="X172" s="26">
        <f t="shared" si="5"/>
        <v>137500</v>
      </c>
      <c r="Y172" s="33">
        <f t="shared" si="56"/>
        <v>550000</v>
      </c>
    </row>
    <row r="173" spans="1:25" ht="30" x14ac:dyDescent="0.25">
      <c r="A173" s="27"/>
      <c r="B173" s="28"/>
      <c r="C173" s="28"/>
      <c r="D173" s="29"/>
      <c r="E173" s="29"/>
      <c r="F173" s="29"/>
      <c r="G173" s="30" t="s">
        <v>45</v>
      </c>
      <c r="H173" s="30" t="s">
        <v>46</v>
      </c>
      <c r="I173" s="31">
        <f>SUM('[1]Programación FONDO 100'!I99)</f>
        <v>45833</v>
      </c>
      <c r="J173" s="31">
        <f>SUM('[1]Programación FONDO 100'!J99)</f>
        <v>45833</v>
      </c>
      <c r="K173" s="31">
        <f>SUM('[1]Programación FONDO 100'!K99)</f>
        <v>45834</v>
      </c>
      <c r="L173" s="26">
        <f t="shared" si="6"/>
        <v>137500</v>
      </c>
      <c r="M173" s="31">
        <f>SUM('[1]Programación FONDO 100'!M99)</f>
        <v>45833</v>
      </c>
      <c r="N173" s="31">
        <f>SUM('[1]Programación FONDO 100'!N99)</f>
        <v>45833</v>
      </c>
      <c r="O173" s="31">
        <f>SUM('[1]Programación FONDO 100'!O99)</f>
        <v>45834</v>
      </c>
      <c r="P173" s="26">
        <f t="shared" si="3"/>
        <v>137500</v>
      </c>
      <c r="Q173" s="31">
        <f>SUM('[1]Programación FONDO 100'!Q99)</f>
        <v>45833</v>
      </c>
      <c r="R173" s="31">
        <f>SUM('[1]Programación FONDO 100'!R99)</f>
        <v>45833</v>
      </c>
      <c r="S173" s="31">
        <f>SUM('[1]Programación FONDO 100'!S99)</f>
        <v>45834</v>
      </c>
      <c r="T173" s="26">
        <f t="shared" si="4"/>
        <v>137500</v>
      </c>
      <c r="U173" s="31">
        <f>SUM('[1]Programación FONDO 100'!U99)</f>
        <v>45833</v>
      </c>
      <c r="V173" s="31">
        <f>SUM('[1]Programación FONDO 100'!V99)</f>
        <v>45833</v>
      </c>
      <c r="W173" s="31">
        <f>SUM('[1]Programación FONDO 100'!W99)</f>
        <v>45834</v>
      </c>
      <c r="X173" s="26">
        <f t="shared" si="5"/>
        <v>137500</v>
      </c>
      <c r="Y173" s="33">
        <f t="shared" si="56"/>
        <v>550000</v>
      </c>
    </row>
    <row r="174" spans="1:25" ht="30" x14ac:dyDescent="0.25">
      <c r="A174" s="22" t="s">
        <v>41</v>
      </c>
      <c r="B174" s="23">
        <v>2.6</v>
      </c>
      <c r="C174" s="23">
        <v>2083</v>
      </c>
      <c r="D174" s="24">
        <v>112</v>
      </c>
      <c r="E174" s="24"/>
      <c r="F174" s="24" t="s">
        <v>41</v>
      </c>
      <c r="G174" s="25" t="s">
        <v>43</v>
      </c>
      <c r="H174" s="25" t="s">
        <v>44</v>
      </c>
      <c r="I174" s="26">
        <f>+I176+I178+I180+I182+I184</f>
        <v>2099000</v>
      </c>
      <c r="J174" s="26">
        <f t="shared" ref="J174:Y174" si="57">+J176+J178+J180+J182+J184</f>
        <v>0</v>
      </c>
      <c r="K174" s="26">
        <f t="shared" si="57"/>
        <v>0</v>
      </c>
      <c r="L174" s="26">
        <f t="shared" si="57"/>
        <v>2099000</v>
      </c>
      <c r="M174" s="26">
        <f t="shared" si="57"/>
        <v>3150000</v>
      </c>
      <c r="N174" s="26">
        <f t="shared" si="57"/>
        <v>0</v>
      </c>
      <c r="O174" s="26">
        <f t="shared" si="57"/>
        <v>0</v>
      </c>
      <c r="P174" s="26">
        <f t="shared" si="57"/>
        <v>3150000</v>
      </c>
      <c r="Q174" s="26">
        <f t="shared" si="57"/>
        <v>0</v>
      </c>
      <c r="R174" s="26">
        <f t="shared" si="57"/>
        <v>0</v>
      </c>
      <c r="S174" s="26">
        <f t="shared" si="57"/>
        <v>0</v>
      </c>
      <c r="T174" s="26">
        <f t="shared" si="57"/>
        <v>0</v>
      </c>
      <c r="U174" s="26">
        <f t="shared" si="57"/>
        <v>0</v>
      </c>
      <c r="V174" s="26">
        <f t="shared" si="57"/>
        <v>0</v>
      </c>
      <c r="W174" s="26">
        <f t="shared" si="57"/>
        <v>0</v>
      </c>
      <c r="X174" s="26">
        <f t="shared" si="57"/>
        <v>0</v>
      </c>
      <c r="Y174" s="26">
        <f t="shared" si="57"/>
        <v>5249000</v>
      </c>
    </row>
    <row r="175" spans="1:25" ht="30" x14ac:dyDescent="0.25">
      <c r="A175" s="22"/>
      <c r="B175" s="23"/>
      <c r="C175" s="23"/>
      <c r="D175" s="24"/>
      <c r="E175" s="24"/>
      <c r="F175" s="24"/>
      <c r="G175" s="25" t="s">
        <v>45</v>
      </c>
      <c r="H175" s="25" t="s">
        <v>46</v>
      </c>
      <c r="I175" s="26">
        <f>+I177+I179+I181+I193+I182+I185</f>
        <v>0</v>
      </c>
      <c r="J175" s="26">
        <f t="shared" ref="J175:Y175" si="58">+J177+J179+J181+J193+J182+J185</f>
        <v>2099000</v>
      </c>
      <c r="K175" s="26">
        <f t="shared" si="58"/>
        <v>0</v>
      </c>
      <c r="L175" s="26">
        <f t="shared" si="58"/>
        <v>2099000</v>
      </c>
      <c r="M175" s="26">
        <f t="shared" si="58"/>
        <v>3000000</v>
      </c>
      <c r="N175" s="26">
        <f t="shared" si="58"/>
        <v>150000</v>
      </c>
      <c r="O175" s="26">
        <f t="shared" si="58"/>
        <v>0</v>
      </c>
      <c r="P175" s="26">
        <f t="shared" si="58"/>
        <v>3150000</v>
      </c>
      <c r="Q175" s="26">
        <f t="shared" si="58"/>
        <v>0</v>
      </c>
      <c r="R175" s="26">
        <f t="shared" si="58"/>
        <v>0</v>
      </c>
      <c r="S175" s="26">
        <f t="shared" si="58"/>
        <v>0</v>
      </c>
      <c r="T175" s="26">
        <f t="shared" si="58"/>
        <v>0</v>
      </c>
      <c r="U175" s="26">
        <f t="shared" si="58"/>
        <v>0</v>
      </c>
      <c r="V175" s="26">
        <f t="shared" si="58"/>
        <v>0</v>
      </c>
      <c r="W175" s="26">
        <f t="shared" si="58"/>
        <v>0</v>
      </c>
      <c r="X175" s="26">
        <f t="shared" si="58"/>
        <v>0</v>
      </c>
      <c r="Y175" s="26">
        <f t="shared" si="58"/>
        <v>5249000</v>
      </c>
    </row>
    <row r="176" spans="1:25" ht="30" x14ac:dyDescent="0.25">
      <c r="A176" s="27" t="s">
        <v>41</v>
      </c>
      <c r="B176" s="28" t="s">
        <v>81</v>
      </c>
      <c r="C176" s="28">
        <v>2083</v>
      </c>
      <c r="D176" s="29">
        <v>112</v>
      </c>
      <c r="E176" s="29"/>
      <c r="F176" s="29" t="s">
        <v>41</v>
      </c>
      <c r="G176" s="30" t="s">
        <v>43</v>
      </c>
      <c r="H176" s="30" t="s">
        <v>44</v>
      </c>
      <c r="I176" s="31">
        <f>SUM('[1]Programación  fondo 2083'!I90)</f>
        <v>0</v>
      </c>
      <c r="J176" s="31">
        <f>SUM('[1]Programación  fondo 2083'!J90)</f>
        <v>0</v>
      </c>
      <c r="K176" s="31">
        <f>SUM('[1]Programación  fondo 2083'!K90)</f>
        <v>0</v>
      </c>
      <c r="L176" s="26">
        <f t="shared" ref="L176:L185" si="59">SUM(I176:K176)</f>
        <v>0</v>
      </c>
      <c r="M176" s="31">
        <f>SUM('[1]Programación  fondo 2083'!M90)</f>
        <v>0</v>
      </c>
      <c r="N176" s="31">
        <f>SUM('[1]Programación  fondo 2083'!N90)</f>
        <v>0</v>
      </c>
      <c r="O176" s="31">
        <f>SUM('[1]Programación  fondo 2083'!O90)</f>
        <v>0</v>
      </c>
      <c r="P176" s="26">
        <f t="shared" ref="P176:P185" si="60">SUM(M176:O176)</f>
        <v>0</v>
      </c>
      <c r="Q176" s="31">
        <f>SUM('[1]Programación  fondo 2083'!Q90)</f>
        <v>0</v>
      </c>
      <c r="R176" s="31">
        <f>SUM('[1]Programación  fondo 2083'!R90)</f>
        <v>0</v>
      </c>
      <c r="S176" s="31">
        <f>SUM('[1]Programación  fondo 2083'!S90)</f>
        <v>0</v>
      </c>
      <c r="T176" s="26">
        <f t="shared" ref="T176:T185" si="61">SUM(Q176:S176)</f>
        <v>0</v>
      </c>
      <c r="U176" s="31">
        <f>SUM('[1]Programación  fondo 2083'!U90)</f>
        <v>0</v>
      </c>
      <c r="V176" s="31">
        <f>SUM('[1]Programación  fondo 2083'!V90)</f>
        <v>0</v>
      </c>
      <c r="W176" s="31">
        <f>SUM('[1]Programación  fondo 2083'!W90)</f>
        <v>0</v>
      </c>
      <c r="X176" s="26">
        <f t="shared" ref="X176:X185" si="62">SUM(U176:W176)</f>
        <v>0</v>
      </c>
      <c r="Y176" s="33">
        <f t="shared" ref="Y176:Y185" si="63">SUM(L176+P176+T176+X176)</f>
        <v>0</v>
      </c>
    </row>
    <row r="177" spans="1:25" ht="30" x14ac:dyDescent="0.25">
      <c r="A177" s="27"/>
      <c r="B177" s="28"/>
      <c r="C177" s="28"/>
      <c r="D177" s="29"/>
      <c r="E177" s="29"/>
      <c r="F177" s="29"/>
      <c r="G177" s="30" t="s">
        <v>45</v>
      </c>
      <c r="H177" s="30" t="s">
        <v>46</v>
      </c>
      <c r="I177" s="31">
        <f>SUM('[1]Programación  fondo 2083'!I91)</f>
        <v>0</v>
      </c>
      <c r="J177" s="31">
        <f>SUM('[1]Programación  fondo 2083'!J91)</f>
        <v>0</v>
      </c>
      <c r="K177" s="31">
        <f>SUM('[1]Programación  fondo 2083'!K91)</f>
        <v>0</v>
      </c>
      <c r="L177" s="26">
        <f t="shared" si="59"/>
        <v>0</v>
      </c>
      <c r="M177" s="31">
        <f>SUM('[1]Programación  fondo 2083'!M91)</f>
        <v>0</v>
      </c>
      <c r="N177" s="31">
        <f>SUM('[1]Programación  fondo 2083'!N91)</f>
        <v>0</v>
      </c>
      <c r="O177" s="31">
        <f>SUM('[1]Programación  fondo 2083'!O91)</f>
        <v>0</v>
      </c>
      <c r="P177" s="26">
        <f t="shared" si="60"/>
        <v>0</v>
      </c>
      <c r="Q177" s="31">
        <f>SUM('[1]Programación  fondo 2083'!Q91)</f>
        <v>0</v>
      </c>
      <c r="R177" s="31">
        <f>SUM('[1]Programación  fondo 2083'!R91)</f>
        <v>0</v>
      </c>
      <c r="S177" s="31">
        <f>SUM('[1]Programación  fondo 2083'!S91)</f>
        <v>0</v>
      </c>
      <c r="T177" s="26">
        <f t="shared" si="61"/>
        <v>0</v>
      </c>
      <c r="U177" s="31">
        <f>SUM('[1]Programación  fondo 2083'!U91)</f>
        <v>0</v>
      </c>
      <c r="V177" s="31">
        <f>SUM('[1]Programación  fondo 2083'!V91)</f>
        <v>0</v>
      </c>
      <c r="W177" s="31">
        <f>SUM('[1]Programación  fondo 2083'!W91)</f>
        <v>0</v>
      </c>
      <c r="X177" s="26">
        <f t="shared" si="62"/>
        <v>0</v>
      </c>
      <c r="Y177" s="33">
        <f t="shared" si="63"/>
        <v>0</v>
      </c>
    </row>
    <row r="178" spans="1:25" ht="30" x14ac:dyDescent="0.25">
      <c r="A178" s="27" t="s">
        <v>41</v>
      </c>
      <c r="B178" s="28" t="s">
        <v>82</v>
      </c>
      <c r="C178" s="28">
        <v>2083</v>
      </c>
      <c r="D178" s="29">
        <v>112</v>
      </c>
      <c r="E178" s="29"/>
      <c r="F178" s="29" t="s">
        <v>41</v>
      </c>
      <c r="G178" s="30" t="s">
        <v>43</v>
      </c>
      <c r="H178" s="30" t="s">
        <v>44</v>
      </c>
      <c r="I178" s="31">
        <f>SUM('[1]Programación  fondo 2083'!I92)</f>
        <v>0</v>
      </c>
      <c r="J178" s="31">
        <f>SUM('[1]Programación  fondo 2083'!J92)</f>
        <v>0</v>
      </c>
      <c r="K178" s="31">
        <f>SUM('[1]Programación  fondo 2083'!K92)</f>
        <v>0</v>
      </c>
      <c r="L178" s="26">
        <f t="shared" si="59"/>
        <v>0</v>
      </c>
      <c r="M178" s="31">
        <f>SUM('[1]Programación  fondo 2083'!M92)</f>
        <v>0</v>
      </c>
      <c r="N178" s="31">
        <f>SUM('[1]Programación  fondo 2083'!N92)</f>
        <v>0</v>
      </c>
      <c r="O178" s="31">
        <f>SUM('[1]Programación  fondo 2083'!O92)</f>
        <v>0</v>
      </c>
      <c r="P178" s="26">
        <f t="shared" si="60"/>
        <v>0</v>
      </c>
      <c r="Q178" s="31">
        <f>SUM('[1]Programación  fondo 2083'!Q92)</f>
        <v>0</v>
      </c>
      <c r="R178" s="31">
        <f>SUM('[1]Programación  fondo 2083'!R92)</f>
        <v>0</v>
      </c>
      <c r="S178" s="31">
        <f>SUM('[1]Programación  fondo 2083'!S92)</f>
        <v>0</v>
      </c>
      <c r="T178" s="26">
        <f t="shared" si="61"/>
        <v>0</v>
      </c>
      <c r="U178" s="31">
        <f>SUM('[1]Programación  fondo 2083'!U92)</f>
        <v>0</v>
      </c>
      <c r="V178" s="31">
        <f>SUM('[1]Programación  fondo 2083'!V92)</f>
        <v>0</v>
      </c>
      <c r="W178" s="31">
        <f>SUM('[1]Programación  fondo 2083'!W92)</f>
        <v>0</v>
      </c>
      <c r="X178" s="26">
        <f t="shared" si="62"/>
        <v>0</v>
      </c>
      <c r="Y178" s="33">
        <f t="shared" si="63"/>
        <v>0</v>
      </c>
    </row>
    <row r="179" spans="1:25" ht="30" x14ac:dyDescent="0.25">
      <c r="A179" s="27"/>
      <c r="B179" s="28"/>
      <c r="C179" s="28"/>
      <c r="D179" s="29"/>
      <c r="E179" s="29"/>
      <c r="F179" s="29"/>
      <c r="G179" s="30" t="s">
        <v>45</v>
      </c>
      <c r="H179" s="30" t="s">
        <v>46</v>
      </c>
      <c r="I179" s="31">
        <f>SUM('[1]Programación  fondo 2083'!I93)</f>
        <v>0</v>
      </c>
      <c r="J179" s="31">
        <f>SUM('[1]Programación  fondo 2083'!J93)</f>
        <v>0</v>
      </c>
      <c r="K179" s="31">
        <f>SUM('[1]Programación  fondo 2083'!K93)</f>
        <v>0</v>
      </c>
      <c r="L179" s="26">
        <f t="shared" si="59"/>
        <v>0</v>
      </c>
      <c r="M179" s="31">
        <f>SUM('[1]Programación  fondo 2083'!M93)</f>
        <v>0</v>
      </c>
      <c r="N179" s="31">
        <f>SUM('[1]Programación  fondo 2083'!N93)</f>
        <v>0</v>
      </c>
      <c r="O179" s="31">
        <f>SUM('[1]Programación  fondo 2083'!O93)</f>
        <v>0</v>
      </c>
      <c r="P179" s="26">
        <f t="shared" si="60"/>
        <v>0</v>
      </c>
      <c r="Q179" s="31">
        <f>SUM('[1]Programación  fondo 2083'!Q93)</f>
        <v>0</v>
      </c>
      <c r="R179" s="31">
        <f>SUM('[1]Programación  fondo 2083'!R93)</f>
        <v>0</v>
      </c>
      <c r="S179" s="31">
        <f>SUM('[1]Programación  fondo 2083'!S93)</f>
        <v>0</v>
      </c>
      <c r="T179" s="26">
        <f t="shared" si="61"/>
        <v>0</v>
      </c>
      <c r="U179" s="31">
        <f>SUM('[1]Programación  fondo 2083'!U93)</f>
        <v>0</v>
      </c>
      <c r="V179" s="31">
        <f>SUM('[1]Programación  fondo 2083'!V93)</f>
        <v>0</v>
      </c>
      <c r="W179" s="31">
        <f>SUM('[1]Programación  fondo 2083'!W93)</f>
        <v>0</v>
      </c>
      <c r="X179" s="26">
        <f t="shared" si="62"/>
        <v>0</v>
      </c>
      <c r="Y179" s="33">
        <f t="shared" si="63"/>
        <v>0</v>
      </c>
    </row>
    <row r="180" spans="1:25" ht="30" x14ac:dyDescent="0.25">
      <c r="A180" s="27" t="s">
        <v>41</v>
      </c>
      <c r="B180" s="28" t="s">
        <v>83</v>
      </c>
      <c r="C180" s="28">
        <v>2083</v>
      </c>
      <c r="D180" s="29">
        <v>112</v>
      </c>
      <c r="E180" s="29"/>
      <c r="F180" s="29" t="s">
        <v>41</v>
      </c>
      <c r="G180" s="30" t="s">
        <v>43</v>
      </c>
      <c r="H180" s="30" t="s">
        <v>44</v>
      </c>
      <c r="I180" s="31">
        <f>SUM('[1]Programación  fondo 2083'!I94)</f>
        <v>0</v>
      </c>
      <c r="J180" s="31">
        <f>SUM('[1]Programación  fondo 2083'!J94)</f>
        <v>0</v>
      </c>
      <c r="K180" s="31">
        <f>SUM('[1]Programación  fondo 2083'!K94)</f>
        <v>0</v>
      </c>
      <c r="L180" s="26">
        <f t="shared" si="59"/>
        <v>0</v>
      </c>
      <c r="M180" s="31">
        <f>SUM('[1]Programación  fondo 2083'!M94)</f>
        <v>0</v>
      </c>
      <c r="N180" s="31">
        <f>SUM('[1]Programación  fondo 2083'!N94)</f>
        <v>0</v>
      </c>
      <c r="O180" s="31">
        <f>SUM('[1]Programación  fondo 2083'!O94)</f>
        <v>0</v>
      </c>
      <c r="P180" s="26">
        <f t="shared" si="60"/>
        <v>0</v>
      </c>
      <c r="Q180" s="31">
        <f>SUM('[1]Programación  fondo 2083'!Q94)</f>
        <v>0</v>
      </c>
      <c r="R180" s="31">
        <f>SUM('[1]Programación  fondo 2083'!R94)</f>
        <v>0</v>
      </c>
      <c r="S180" s="31">
        <f>SUM('[1]Programación  fondo 2083'!S94)</f>
        <v>0</v>
      </c>
      <c r="T180" s="26">
        <f t="shared" si="61"/>
        <v>0</v>
      </c>
      <c r="U180" s="31">
        <f>SUM('[1]Programación  fondo 2083'!U94)</f>
        <v>0</v>
      </c>
      <c r="V180" s="31">
        <f>SUM('[1]Programación  fondo 2083'!V94)</f>
        <v>0</v>
      </c>
      <c r="W180" s="31">
        <f>SUM('[1]Programación  fondo 2083'!W94)</f>
        <v>0</v>
      </c>
      <c r="X180" s="26">
        <f t="shared" si="62"/>
        <v>0</v>
      </c>
      <c r="Y180" s="33">
        <f t="shared" si="63"/>
        <v>0</v>
      </c>
    </row>
    <row r="181" spans="1:25" ht="30" x14ac:dyDescent="0.25">
      <c r="A181" s="27"/>
      <c r="B181" s="28"/>
      <c r="C181" s="28"/>
      <c r="D181" s="29"/>
      <c r="E181" s="29"/>
      <c r="F181" s="29"/>
      <c r="G181" s="30" t="s">
        <v>45</v>
      </c>
      <c r="H181" s="30" t="s">
        <v>46</v>
      </c>
      <c r="I181" s="31">
        <f>SUM('[1]Programación  fondo 2083'!I95)</f>
        <v>0</v>
      </c>
      <c r="J181" s="31">
        <f>SUM('[1]Programación  fondo 2083'!J95)</f>
        <v>0</v>
      </c>
      <c r="K181" s="31">
        <f>SUM('[1]Programación  fondo 2083'!K95)</f>
        <v>0</v>
      </c>
      <c r="L181" s="26">
        <f t="shared" si="59"/>
        <v>0</v>
      </c>
      <c r="M181" s="31">
        <f>SUM('[1]Programación  fondo 2083'!M95)</f>
        <v>0</v>
      </c>
      <c r="N181" s="31">
        <f>SUM('[1]Programación  fondo 2083'!N95)</f>
        <v>0</v>
      </c>
      <c r="O181" s="31">
        <f>SUM('[1]Programación  fondo 2083'!O95)</f>
        <v>0</v>
      </c>
      <c r="P181" s="26">
        <f t="shared" si="60"/>
        <v>0</v>
      </c>
      <c r="Q181" s="31">
        <f>SUM('[1]Programación  fondo 2083'!Q95)</f>
        <v>0</v>
      </c>
      <c r="R181" s="31">
        <f>SUM('[1]Programación  fondo 2083'!R95)</f>
        <v>0</v>
      </c>
      <c r="S181" s="31">
        <f>SUM('[1]Programación  fondo 2083'!S95)</f>
        <v>0</v>
      </c>
      <c r="T181" s="26">
        <f t="shared" si="61"/>
        <v>0</v>
      </c>
      <c r="U181" s="31">
        <f>SUM('[1]Programación  fondo 2083'!U95)</f>
        <v>0</v>
      </c>
      <c r="V181" s="31">
        <f>SUM('[1]Programación  fondo 2083'!V95)</f>
        <v>0</v>
      </c>
      <c r="W181" s="31">
        <f>SUM('[1]Programación  fondo 2083'!W95)</f>
        <v>0</v>
      </c>
      <c r="X181" s="26">
        <f t="shared" si="62"/>
        <v>0</v>
      </c>
      <c r="Y181" s="33">
        <f t="shared" si="63"/>
        <v>0</v>
      </c>
    </row>
    <row r="182" spans="1:25" ht="30" x14ac:dyDescent="0.25">
      <c r="A182" s="27" t="s">
        <v>41</v>
      </c>
      <c r="B182" s="28" t="s">
        <v>84</v>
      </c>
      <c r="C182" s="28">
        <v>2083</v>
      </c>
      <c r="D182" s="29">
        <v>112</v>
      </c>
      <c r="E182" s="29"/>
      <c r="F182" s="29" t="s">
        <v>41</v>
      </c>
      <c r="G182" s="30" t="s">
        <v>43</v>
      </c>
      <c r="H182" s="30" t="s">
        <v>44</v>
      </c>
      <c r="I182" s="31">
        <f>SUM('[1]Programación  fondo 2083'!I96)</f>
        <v>0</v>
      </c>
      <c r="J182" s="31">
        <f>SUM('[1]Programación  fondo 2083'!J96)</f>
        <v>0</v>
      </c>
      <c r="K182" s="31">
        <f>SUM('[1]Programación  fondo 2083'!K96)</f>
        <v>0</v>
      </c>
      <c r="L182" s="26">
        <f>SUM(I182:K182)</f>
        <v>0</v>
      </c>
      <c r="M182" s="31">
        <f>SUM('[1]Programación  fondo 2083'!M96)</f>
        <v>3000000</v>
      </c>
      <c r="N182" s="31">
        <f>SUM('[1]Programación  fondo 2083'!N96)</f>
        <v>0</v>
      </c>
      <c r="O182" s="31">
        <f>SUM('[1]Programación  fondo 2083'!O96)</f>
        <v>0</v>
      </c>
      <c r="P182" s="26">
        <f t="shared" si="60"/>
        <v>3000000</v>
      </c>
      <c r="Q182" s="31">
        <f>SUM('[1]Programación  fondo 2083'!Q96)</f>
        <v>0</v>
      </c>
      <c r="R182" s="31">
        <f>SUM('[1]Programación  fondo 2083'!R96)</f>
        <v>0</v>
      </c>
      <c r="S182" s="31">
        <f>SUM('[1]Programación  fondo 2083'!S96)</f>
        <v>0</v>
      </c>
      <c r="T182" s="26">
        <f t="shared" si="61"/>
        <v>0</v>
      </c>
      <c r="U182" s="31">
        <f>SUM('[1]Programación  fondo 2083'!U96)</f>
        <v>0</v>
      </c>
      <c r="V182" s="31">
        <f>SUM('[1]Programación  fondo 2083'!V96)</f>
        <v>0</v>
      </c>
      <c r="W182" s="31">
        <f>SUM('[1]Programación  fondo 2083'!W96)</f>
        <v>0</v>
      </c>
      <c r="X182" s="26">
        <f t="shared" si="62"/>
        <v>0</v>
      </c>
      <c r="Y182" s="33">
        <f t="shared" si="63"/>
        <v>3000000</v>
      </c>
    </row>
    <row r="183" spans="1:25" ht="30" x14ac:dyDescent="0.25">
      <c r="A183" s="27"/>
      <c r="B183" s="28"/>
      <c r="C183" s="28"/>
      <c r="D183" s="29"/>
      <c r="E183" s="29"/>
      <c r="F183" s="29"/>
      <c r="G183" s="30" t="s">
        <v>45</v>
      </c>
      <c r="H183" s="30" t="s">
        <v>46</v>
      </c>
      <c r="I183" s="31">
        <f>SUM('[1]Programación  fondo 2083'!I97)</f>
        <v>0</v>
      </c>
      <c r="J183" s="31">
        <f>SUM('[1]Programación  fondo 2083'!J97)</f>
        <v>0</v>
      </c>
      <c r="K183" s="31">
        <f>SUM('[1]Programación  fondo 2083'!K97)</f>
        <v>0</v>
      </c>
      <c r="L183" s="26">
        <f>SUM(I183:K183)</f>
        <v>0</v>
      </c>
      <c r="M183" s="31">
        <f>SUM('[1]Programación  fondo 2083'!M97)</f>
        <v>0</v>
      </c>
      <c r="N183" s="31">
        <f>SUM('[1]Programación  fondo 2083'!N97)</f>
        <v>3000000</v>
      </c>
      <c r="O183" s="31">
        <f>SUM('[1]Programación  fondo 2083'!O97)</f>
        <v>0</v>
      </c>
      <c r="P183" s="26">
        <f t="shared" si="60"/>
        <v>3000000</v>
      </c>
      <c r="Q183" s="31">
        <f>SUM('[1]Programación  fondo 2083'!Q97)</f>
        <v>0</v>
      </c>
      <c r="R183" s="31">
        <f>SUM('[1]Programación  fondo 2083'!R97)</f>
        <v>0</v>
      </c>
      <c r="S183" s="31">
        <f>SUM('[1]Programación  fondo 2083'!S97)</f>
        <v>0</v>
      </c>
      <c r="T183" s="26">
        <f t="shared" si="61"/>
        <v>0</v>
      </c>
      <c r="U183" s="31">
        <f>SUM('[1]Programación  fondo 2083'!U97)</f>
        <v>0</v>
      </c>
      <c r="V183" s="31">
        <f>SUM('[1]Programación  fondo 2083'!V97)</f>
        <v>0</v>
      </c>
      <c r="W183" s="31">
        <f>SUM('[1]Programación  fondo 2083'!W97)</f>
        <v>0</v>
      </c>
      <c r="X183" s="26">
        <f t="shared" si="62"/>
        <v>0</v>
      </c>
      <c r="Y183" s="33">
        <f t="shared" si="63"/>
        <v>3000000</v>
      </c>
    </row>
    <row r="184" spans="1:25" ht="30" x14ac:dyDescent="0.25">
      <c r="A184" s="27" t="s">
        <v>41</v>
      </c>
      <c r="B184" s="28" t="s">
        <v>86</v>
      </c>
      <c r="C184" s="28">
        <v>2083</v>
      </c>
      <c r="D184" s="29">
        <v>112</v>
      </c>
      <c r="E184" s="29"/>
      <c r="F184" s="29" t="s">
        <v>41</v>
      </c>
      <c r="G184" s="30" t="s">
        <v>43</v>
      </c>
      <c r="H184" s="30" t="s">
        <v>44</v>
      </c>
      <c r="I184" s="31">
        <f>SUM('[1]Programación  fondo 2083'!I98)</f>
        <v>2099000</v>
      </c>
      <c r="J184" s="31">
        <f>SUM('[1]Programación  fondo 2083'!J98)</f>
        <v>0</v>
      </c>
      <c r="K184" s="31">
        <f>SUM('[1]Programación  fondo 2083'!K98)</f>
        <v>0</v>
      </c>
      <c r="L184" s="26">
        <f t="shared" si="59"/>
        <v>2099000</v>
      </c>
      <c r="M184" s="31">
        <f>SUM('[1]Programación  fondo 2083'!M98)</f>
        <v>150000</v>
      </c>
      <c r="N184" s="31">
        <f>SUM('[1]Programación  fondo 2083'!N98)</f>
        <v>0</v>
      </c>
      <c r="O184" s="31">
        <f>SUM('[1]Programación  fondo 2083'!O98)</f>
        <v>0</v>
      </c>
      <c r="P184" s="26">
        <f t="shared" si="60"/>
        <v>150000</v>
      </c>
      <c r="Q184" s="31">
        <f>SUM('[1]Programación  fondo 2083'!Q98)</f>
        <v>0</v>
      </c>
      <c r="R184" s="31">
        <f>SUM('[1]Programación  fondo 2083'!R98)</f>
        <v>0</v>
      </c>
      <c r="S184" s="31">
        <f>SUM('[1]Programación  fondo 2083'!S98)</f>
        <v>0</v>
      </c>
      <c r="T184" s="26">
        <f t="shared" si="61"/>
        <v>0</v>
      </c>
      <c r="U184" s="31">
        <f>SUM('[1]Programación  fondo 2083'!U98)</f>
        <v>0</v>
      </c>
      <c r="V184" s="31">
        <f>SUM('[1]Programación  fondo 2083'!V98)</f>
        <v>0</v>
      </c>
      <c r="W184" s="31">
        <f>SUM('[1]Programación  fondo 2083'!W98)</f>
        <v>0</v>
      </c>
      <c r="X184" s="26">
        <f t="shared" si="62"/>
        <v>0</v>
      </c>
      <c r="Y184" s="33">
        <f t="shared" si="63"/>
        <v>2249000</v>
      </c>
    </row>
    <row r="185" spans="1:25" ht="30" x14ac:dyDescent="0.25">
      <c r="A185" s="27"/>
      <c r="B185" s="28"/>
      <c r="C185" s="28"/>
      <c r="D185" s="29"/>
      <c r="E185" s="29"/>
      <c r="F185" s="29"/>
      <c r="G185" s="30" t="s">
        <v>45</v>
      </c>
      <c r="H185" s="30" t="s">
        <v>46</v>
      </c>
      <c r="I185" s="31">
        <f>SUM('[1]Programación  fondo 2083'!I99)</f>
        <v>0</v>
      </c>
      <c r="J185" s="31">
        <f>SUM('[1]Programación  fondo 2083'!J99)</f>
        <v>2099000</v>
      </c>
      <c r="K185" s="31">
        <f>SUM('[1]Programación  fondo 2083'!K99)</f>
        <v>0</v>
      </c>
      <c r="L185" s="26">
        <f t="shared" si="59"/>
        <v>2099000</v>
      </c>
      <c r="M185" s="31">
        <f>SUM('[1]Programación  fondo 2083'!M99)</f>
        <v>0</v>
      </c>
      <c r="N185" s="31">
        <f>SUM('[1]Programación  fondo 2083'!N99)</f>
        <v>150000</v>
      </c>
      <c r="O185" s="31">
        <f>SUM('[1]Programación  fondo 2083'!O99)</f>
        <v>0</v>
      </c>
      <c r="P185" s="26">
        <f t="shared" si="60"/>
        <v>150000</v>
      </c>
      <c r="Q185" s="31">
        <f>SUM('[1]Programación  fondo 2083'!Q99)</f>
        <v>0</v>
      </c>
      <c r="R185" s="31">
        <f>SUM('[1]Programación  fondo 2083'!R99)</f>
        <v>0</v>
      </c>
      <c r="S185" s="31">
        <f>SUM('[1]Programación  fondo 2083'!S99)</f>
        <v>0</v>
      </c>
      <c r="T185" s="26">
        <f t="shared" si="61"/>
        <v>0</v>
      </c>
      <c r="U185" s="31">
        <f>SUM('[1]Programación  fondo 2083'!U99)</f>
        <v>0</v>
      </c>
      <c r="V185" s="31">
        <f>SUM('[1]Programación  fondo 2083'!V99)</f>
        <v>0</v>
      </c>
      <c r="W185" s="31">
        <f>SUM('[1]Programación  fondo 2083'!W99)</f>
        <v>0</v>
      </c>
      <c r="X185" s="26">
        <f t="shared" si="62"/>
        <v>0</v>
      </c>
      <c r="Y185" s="33">
        <f t="shared" si="63"/>
        <v>2249000</v>
      </c>
    </row>
    <row r="186" spans="1:25" ht="30" x14ac:dyDescent="0.25">
      <c r="A186" s="22" t="s">
        <v>41</v>
      </c>
      <c r="B186" s="23">
        <v>2.7</v>
      </c>
      <c r="C186" s="23">
        <v>100</v>
      </c>
      <c r="D186" s="24" t="s">
        <v>42</v>
      </c>
      <c r="E186" s="24"/>
      <c r="F186" s="24" t="s">
        <v>41</v>
      </c>
      <c r="G186" s="25" t="s">
        <v>43</v>
      </c>
      <c r="H186" s="25" t="s">
        <v>44</v>
      </c>
      <c r="I186" s="32">
        <f t="shared" ref="I186:Y187" si="64">+I188+I190+I192</f>
        <v>0</v>
      </c>
      <c r="J186" s="32">
        <f t="shared" si="64"/>
        <v>0</v>
      </c>
      <c r="K186" s="32">
        <f t="shared" si="64"/>
        <v>0</v>
      </c>
      <c r="L186" s="32">
        <f t="shared" si="64"/>
        <v>0</v>
      </c>
      <c r="M186" s="32">
        <f t="shared" si="64"/>
        <v>0</v>
      </c>
      <c r="N186" s="32">
        <f t="shared" si="64"/>
        <v>0</v>
      </c>
      <c r="O186" s="32">
        <f t="shared" si="64"/>
        <v>0</v>
      </c>
      <c r="P186" s="32">
        <f t="shared" si="64"/>
        <v>0</v>
      </c>
      <c r="Q186" s="32">
        <f t="shared" si="64"/>
        <v>0</v>
      </c>
      <c r="R186" s="32">
        <f t="shared" si="64"/>
        <v>0</v>
      </c>
      <c r="S186" s="32">
        <f t="shared" si="64"/>
        <v>0</v>
      </c>
      <c r="T186" s="32">
        <f t="shared" si="64"/>
        <v>0</v>
      </c>
      <c r="U186" s="32">
        <f t="shared" si="64"/>
        <v>0</v>
      </c>
      <c r="V186" s="32">
        <f t="shared" si="64"/>
        <v>0</v>
      </c>
      <c r="W186" s="32">
        <f t="shared" si="64"/>
        <v>0</v>
      </c>
      <c r="X186" s="32">
        <f t="shared" si="64"/>
        <v>0</v>
      </c>
      <c r="Y186" s="32">
        <f t="shared" si="64"/>
        <v>0</v>
      </c>
    </row>
    <row r="187" spans="1:25" ht="30" x14ac:dyDescent="0.25">
      <c r="A187" s="22"/>
      <c r="B187" s="23"/>
      <c r="C187" s="23"/>
      <c r="D187" s="24"/>
      <c r="E187" s="24"/>
      <c r="F187" s="24"/>
      <c r="G187" s="25" t="s">
        <v>45</v>
      </c>
      <c r="H187" s="25" t="s">
        <v>46</v>
      </c>
      <c r="I187" s="32">
        <f t="shared" si="64"/>
        <v>0</v>
      </c>
      <c r="J187" s="32">
        <f t="shared" si="64"/>
        <v>0</v>
      </c>
      <c r="K187" s="32">
        <f t="shared" si="64"/>
        <v>0</v>
      </c>
      <c r="L187" s="32">
        <f t="shared" si="64"/>
        <v>0</v>
      </c>
      <c r="M187" s="32">
        <f t="shared" si="64"/>
        <v>0</v>
      </c>
      <c r="N187" s="32">
        <f t="shared" si="64"/>
        <v>0</v>
      </c>
      <c r="O187" s="32">
        <f t="shared" si="64"/>
        <v>0</v>
      </c>
      <c r="P187" s="32">
        <f t="shared" si="64"/>
        <v>0</v>
      </c>
      <c r="Q187" s="32">
        <f t="shared" si="64"/>
        <v>0</v>
      </c>
      <c r="R187" s="32">
        <f t="shared" si="64"/>
        <v>0</v>
      </c>
      <c r="S187" s="32">
        <f t="shared" si="64"/>
        <v>0</v>
      </c>
      <c r="T187" s="32">
        <f t="shared" si="64"/>
        <v>0</v>
      </c>
      <c r="U187" s="32">
        <f t="shared" si="64"/>
        <v>0</v>
      </c>
      <c r="V187" s="32">
        <f t="shared" si="64"/>
        <v>0</v>
      </c>
      <c r="W187" s="32">
        <f t="shared" si="64"/>
        <v>0</v>
      </c>
      <c r="X187" s="32">
        <f t="shared" si="64"/>
        <v>0</v>
      </c>
      <c r="Y187" s="32">
        <f t="shared" si="64"/>
        <v>0</v>
      </c>
    </row>
    <row r="188" spans="1:25" ht="30" x14ac:dyDescent="0.25">
      <c r="A188" s="28" t="s">
        <v>41</v>
      </c>
      <c r="B188" s="28" t="s">
        <v>87</v>
      </c>
      <c r="C188" s="28">
        <v>100</v>
      </c>
      <c r="D188" s="29" t="s">
        <v>42</v>
      </c>
      <c r="E188" s="29"/>
      <c r="F188" s="29" t="s">
        <v>41</v>
      </c>
      <c r="G188" s="30" t="s">
        <v>43</v>
      </c>
      <c r="H188" s="30" t="s">
        <v>44</v>
      </c>
      <c r="I188" s="34">
        <f>SUM('[1]Programación FONDO 100'!I102)</f>
        <v>0</v>
      </c>
      <c r="J188" s="34">
        <f>SUM('[1]Programación FONDO 100'!J102)</f>
        <v>0</v>
      </c>
      <c r="K188" s="34">
        <f>SUM('[1]Programación FONDO 100'!K102)</f>
        <v>0</v>
      </c>
      <c r="L188" s="32">
        <f t="shared" si="6"/>
        <v>0</v>
      </c>
      <c r="M188" s="34">
        <f>SUM('[1]Programación FONDO 100'!M102)</f>
        <v>0</v>
      </c>
      <c r="N188" s="34">
        <f>SUM('[1]Programación FONDO 100'!N102)</f>
        <v>0</v>
      </c>
      <c r="O188" s="34">
        <f>SUM('[1]Programación FONDO 100'!O102)</f>
        <v>0</v>
      </c>
      <c r="P188" s="32">
        <f t="shared" si="3"/>
        <v>0</v>
      </c>
      <c r="Q188" s="34">
        <f>SUM('[1]Programación FONDO 100'!Q102)</f>
        <v>0</v>
      </c>
      <c r="R188" s="34">
        <f>SUM('[1]Programación FONDO 100'!R102)</f>
        <v>0</v>
      </c>
      <c r="S188" s="34">
        <f>SUM('[1]Programación FONDO 100'!S102)</f>
        <v>0</v>
      </c>
      <c r="T188" s="32">
        <f t="shared" si="4"/>
        <v>0</v>
      </c>
      <c r="U188" s="34">
        <f>SUM('[1]Programación FONDO 100'!U102)</f>
        <v>0</v>
      </c>
      <c r="V188" s="34">
        <f>SUM('[1]Programación FONDO 100'!V102)</f>
        <v>0</v>
      </c>
      <c r="W188" s="34">
        <f>SUM('[1]Programación FONDO 100'!W102)</f>
        <v>0</v>
      </c>
      <c r="X188" s="32">
        <f t="shared" si="5"/>
        <v>0</v>
      </c>
      <c r="Y188" s="35">
        <f t="shared" ref="Y188:Y193" si="65">SUM(L188+P188+T188+X188)</f>
        <v>0</v>
      </c>
    </row>
    <row r="189" spans="1:25" ht="30" x14ac:dyDescent="0.25">
      <c r="A189" s="28"/>
      <c r="B189" s="28"/>
      <c r="C189" s="28"/>
      <c r="D189" s="29"/>
      <c r="E189" s="29"/>
      <c r="F189" s="29"/>
      <c r="G189" s="30" t="s">
        <v>45</v>
      </c>
      <c r="H189" s="30" t="s">
        <v>46</v>
      </c>
      <c r="I189" s="34">
        <f>SUM('[1]Programación FONDO 100'!I103)</f>
        <v>0</v>
      </c>
      <c r="J189" s="34">
        <f>SUM('[1]Programación FONDO 100'!J103)</f>
        <v>0</v>
      </c>
      <c r="K189" s="34">
        <f>SUM('[1]Programación FONDO 100'!K103)</f>
        <v>0</v>
      </c>
      <c r="L189" s="32">
        <f t="shared" si="6"/>
        <v>0</v>
      </c>
      <c r="M189" s="34">
        <f>SUM('[1]Programación FONDO 100'!M103)</f>
        <v>0</v>
      </c>
      <c r="N189" s="34">
        <f>SUM('[1]Programación FONDO 100'!N103)</f>
        <v>0</v>
      </c>
      <c r="O189" s="34">
        <f>SUM('[1]Programación FONDO 100'!O103)</f>
        <v>0</v>
      </c>
      <c r="P189" s="32">
        <f t="shared" si="3"/>
        <v>0</v>
      </c>
      <c r="Q189" s="34">
        <f>SUM('[1]Programación FONDO 100'!Q103)</f>
        <v>0</v>
      </c>
      <c r="R189" s="34">
        <f>SUM('[1]Programación FONDO 100'!R103)</f>
        <v>0</v>
      </c>
      <c r="S189" s="34">
        <f>SUM('[1]Programación FONDO 100'!S103)</f>
        <v>0</v>
      </c>
      <c r="T189" s="32">
        <f t="shared" si="4"/>
        <v>0</v>
      </c>
      <c r="U189" s="34">
        <f>SUM('[1]Programación FONDO 100'!U103)</f>
        <v>0</v>
      </c>
      <c r="V189" s="34">
        <f>SUM('[1]Programación FONDO 100'!V103)</f>
        <v>0</v>
      </c>
      <c r="W189" s="34">
        <f>SUM('[1]Programación FONDO 100'!W103)</f>
        <v>0</v>
      </c>
      <c r="X189" s="32">
        <f t="shared" si="5"/>
        <v>0</v>
      </c>
      <c r="Y189" s="35">
        <f t="shared" si="65"/>
        <v>0</v>
      </c>
    </row>
    <row r="190" spans="1:25" ht="30" x14ac:dyDescent="0.25">
      <c r="A190" s="28" t="s">
        <v>41</v>
      </c>
      <c r="B190" s="28" t="s">
        <v>88</v>
      </c>
      <c r="C190" s="28">
        <v>100</v>
      </c>
      <c r="D190" s="29" t="s">
        <v>42</v>
      </c>
      <c r="E190" s="29"/>
      <c r="F190" s="29" t="s">
        <v>41</v>
      </c>
      <c r="G190" s="30" t="s">
        <v>43</v>
      </c>
      <c r="H190" s="30" t="s">
        <v>44</v>
      </c>
      <c r="I190" s="34">
        <f>SUM('[1]Programación FONDO 100'!I104)</f>
        <v>0</v>
      </c>
      <c r="J190" s="34">
        <f>SUM('[1]Programación FONDO 100'!J104)</f>
        <v>0</v>
      </c>
      <c r="K190" s="34">
        <f>SUM('[1]Programación FONDO 100'!K104)</f>
        <v>0</v>
      </c>
      <c r="L190" s="32">
        <f t="shared" si="6"/>
        <v>0</v>
      </c>
      <c r="M190" s="34">
        <f>SUM('[1]Programación FONDO 100'!M104)</f>
        <v>0</v>
      </c>
      <c r="N190" s="34">
        <f>SUM('[1]Programación FONDO 100'!N104)</f>
        <v>0</v>
      </c>
      <c r="O190" s="34">
        <f>SUM('[1]Programación FONDO 100'!O104)</f>
        <v>0</v>
      </c>
      <c r="P190" s="32">
        <f t="shared" si="3"/>
        <v>0</v>
      </c>
      <c r="Q190" s="34">
        <f>SUM('[1]Programación FONDO 100'!Q104)</f>
        <v>0</v>
      </c>
      <c r="R190" s="34">
        <f>SUM('[1]Programación FONDO 100'!R104)</f>
        <v>0</v>
      </c>
      <c r="S190" s="34">
        <f>SUM('[1]Programación FONDO 100'!S104)</f>
        <v>0</v>
      </c>
      <c r="T190" s="32">
        <f t="shared" si="4"/>
        <v>0</v>
      </c>
      <c r="U190" s="34">
        <f>SUM('[1]Programación FONDO 100'!U104)</f>
        <v>0</v>
      </c>
      <c r="V190" s="34">
        <f>SUM('[1]Programación FONDO 100'!V104)</f>
        <v>0</v>
      </c>
      <c r="W190" s="34">
        <f>SUM('[1]Programación FONDO 100'!W104)</f>
        <v>0</v>
      </c>
      <c r="X190" s="32">
        <f t="shared" si="5"/>
        <v>0</v>
      </c>
      <c r="Y190" s="35">
        <f t="shared" si="65"/>
        <v>0</v>
      </c>
    </row>
    <row r="191" spans="1:25" ht="30" x14ac:dyDescent="0.25">
      <c r="A191" s="28"/>
      <c r="B191" s="28"/>
      <c r="C191" s="28"/>
      <c r="D191" s="29"/>
      <c r="E191" s="29"/>
      <c r="F191" s="29"/>
      <c r="G191" s="30" t="s">
        <v>45</v>
      </c>
      <c r="H191" s="30" t="s">
        <v>46</v>
      </c>
      <c r="I191" s="34">
        <f>SUM('[1]Programación FONDO 100'!I105)</f>
        <v>0</v>
      </c>
      <c r="J191" s="34">
        <f>SUM('[1]Programación FONDO 100'!J105)</f>
        <v>0</v>
      </c>
      <c r="K191" s="34">
        <f>SUM('[1]Programación FONDO 100'!K105)</f>
        <v>0</v>
      </c>
      <c r="L191" s="32">
        <f t="shared" si="6"/>
        <v>0</v>
      </c>
      <c r="M191" s="34">
        <f>SUM('[1]Programación FONDO 100'!M105)</f>
        <v>0</v>
      </c>
      <c r="N191" s="34">
        <f>SUM('[1]Programación FONDO 100'!N105)</f>
        <v>0</v>
      </c>
      <c r="O191" s="34">
        <f>SUM('[1]Programación FONDO 100'!O105)</f>
        <v>0</v>
      </c>
      <c r="P191" s="32">
        <f t="shared" si="3"/>
        <v>0</v>
      </c>
      <c r="Q191" s="34">
        <f>SUM('[1]Programación FONDO 100'!Q105)</f>
        <v>0</v>
      </c>
      <c r="R191" s="34">
        <f>SUM('[1]Programación FONDO 100'!R105)</f>
        <v>0</v>
      </c>
      <c r="S191" s="34">
        <f>SUM('[1]Programación FONDO 100'!S105)</f>
        <v>0</v>
      </c>
      <c r="T191" s="32">
        <f t="shared" si="4"/>
        <v>0</v>
      </c>
      <c r="U191" s="34">
        <f>SUM('[1]Programación FONDO 100'!U105)</f>
        <v>0</v>
      </c>
      <c r="V191" s="34">
        <f>SUM('[1]Programación FONDO 100'!V105)</f>
        <v>0</v>
      </c>
      <c r="W191" s="34">
        <f>SUM('[1]Programación FONDO 100'!W105)</f>
        <v>0</v>
      </c>
      <c r="X191" s="32">
        <f t="shared" si="5"/>
        <v>0</v>
      </c>
      <c r="Y191" s="35">
        <f t="shared" si="65"/>
        <v>0</v>
      </c>
    </row>
    <row r="192" spans="1:25" ht="30" x14ac:dyDescent="0.25">
      <c r="A192" s="28" t="s">
        <v>41</v>
      </c>
      <c r="B192" s="28" t="s">
        <v>89</v>
      </c>
      <c r="C192" s="28">
        <v>100</v>
      </c>
      <c r="D192" s="29" t="s">
        <v>42</v>
      </c>
      <c r="E192" s="29"/>
      <c r="F192" s="29" t="s">
        <v>41</v>
      </c>
      <c r="G192" s="30" t="s">
        <v>43</v>
      </c>
      <c r="H192" s="30" t="s">
        <v>44</v>
      </c>
      <c r="I192" s="34">
        <f>SUM('[1]Programación FONDO 100'!I106)</f>
        <v>0</v>
      </c>
      <c r="J192" s="34">
        <f>SUM('[1]Programación FONDO 100'!J106)</f>
        <v>0</v>
      </c>
      <c r="K192" s="34">
        <f>SUM('[1]Programación FONDO 100'!K106)</f>
        <v>0</v>
      </c>
      <c r="L192" s="32">
        <f>SUM(I192:K192)</f>
        <v>0</v>
      </c>
      <c r="M192" s="34">
        <f>SUM('[1]Programación FONDO 100'!M106)</f>
        <v>0</v>
      </c>
      <c r="N192" s="34">
        <f>SUM('[1]Programación FONDO 100'!N106)</f>
        <v>0</v>
      </c>
      <c r="O192" s="34">
        <f>SUM('[1]Programación FONDO 100'!O106)</f>
        <v>0</v>
      </c>
      <c r="P192" s="32">
        <f>SUM(M192:O192)</f>
        <v>0</v>
      </c>
      <c r="Q192" s="34">
        <f>SUM('[1]Programación FONDO 100'!Q106)</f>
        <v>0</v>
      </c>
      <c r="R192" s="34">
        <f>SUM('[1]Programación FONDO 100'!R106)</f>
        <v>0</v>
      </c>
      <c r="S192" s="34">
        <f>SUM('[1]Programación FONDO 100'!S106)</f>
        <v>0</v>
      </c>
      <c r="T192" s="32">
        <f>SUM(Q192:S192)</f>
        <v>0</v>
      </c>
      <c r="U192" s="34">
        <f>SUM('[1]Programación FONDO 100'!U106)</f>
        <v>0</v>
      </c>
      <c r="V192" s="34">
        <f>SUM('[1]Programación FONDO 100'!V106)</f>
        <v>0</v>
      </c>
      <c r="W192" s="34">
        <f>SUM('[1]Programación FONDO 100'!W106)</f>
        <v>0</v>
      </c>
      <c r="X192" s="32">
        <f>SUM(U192:W192)</f>
        <v>0</v>
      </c>
      <c r="Y192" s="35">
        <f t="shared" si="65"/>
        <v>0</v>
      </c>
    </row>
    <row r="193" spans="1:25" ht="30" x14ac:dyDescent="0.25">
      <c r="A193" s="28"/>
      <c r="B193" s="28"/>
      <c r="C193" s="28"/>
      <c r="D193" s="29"/>
      <c r="E193" s="29"/>
      <c r="F193" s="29"/>
      <c r="G193" s="30" t="s">
        <v>45</v>
      </c>
      <c r="H193" s="30" t="s">
        <v>46</v>
      </c>
      <c r="I193" s="34">
        <f>SUM('[1]Programación FONDO 100'!I107)</f>
        <v>0</v>
      </c>
      <c r="J193" s="34">
        <f>SUM('[1]Programación FONDO 100'!J107)</f>
        <v>0</v>
      </c>
      <c r="K193" s="34">
        <f>SUM('[1]Programación FONDO 100'!K107)</f>
        <v>0</v>
      </c>
      <c r="L193" s="34">
        <f>SUM('[1]Programación FONDO 100'!L107)</f>
        <v>0</v>
      </c>
      <c r="M193" s="34">
        <f>SUM('[1]Programación FONDO 100'!M107)</f>
        <v>0</v>
      </c>
      <c r="N193" s="34">
        <f>SUM('[1]Programación FONDO 100'!N107)</f>
        <v>0</v>
      </c>
      <c r="O193" s="34">
        <f>SUM('[1]Programación FONDO 100'!O107)</f>
        <v>0</v>
      </c>
      <c r="P193" s="32">
        <f>SUM(M193:O193)</f>
        <v>0</v>
      </c>
      <c r="Q193" s="34">
        <f>SUM('[1]Programación FONDO 100'!Q107)</f>
        <v>0</v>
      </c>
      <c r="R193" s="34">
        <f>SUM('[1]Programación FONDO 100'!R107)</f>
        <v>0</v>
      </c>
      <c r="S193" s="34">
        <f>SUM('[1]Programación FONDO 100'!S107)</f>
        <v>0</v>
      </c>
      <c r="T193" s="32">
        <f>SUM(Q193:S193)</f>
        <v>0</v>
      </c>
      <c r="U193" s="34">
        <f>SUM('[1]Programación FONDO 100'!U107)</f>
        <v>0</v>
      </c>
      <c r="V193" s="34">
        <f>SUM('[1]Programación FONDO 100'!V107)</f>
        <v>0</v>
      </c>
      <c r="W193" s="34">
        <f>SUM('[1]Programación FONDO 100'!W107)</f>
        <v>0</v>
      </c>
      <c r="X193" s="32">
        <f>SUM(U193:W193)</f>
        <v>0</v>
      </c>
      <c r="Y193" s="35">
        <f t="shared" si="65"/>
        <v>0</v>
      </c>
    </row>
    <row r="194" spans="1:25" ht="30" x14ac:dyDescent="0.25">
      <c r="A194" s="22" t="s">
        <v>41</v>
      </c>
      <c r="B194" s="23">
        <v>2.7</v>
      </c>
      <c r="C194" s="23">
        <v>2083</v>
      </c>
      <c r="D194" s="24">
        <v>112</v>
      </c>
      <c r="E194" s="24"/>
      <c r="F194" s="24" t="s">
        <v>41</v>
      </c>
      <c r="G194" s="25" t="s">
        <v>43</v>
      </c>
      <c r="H194" s="25" t="s">
        <v>44</v>
      </c>
      <c r="I194" s="32">
        <f>+I196+I198+I200</f>
        <v>0</v>
      </c>
      <c r="J194" s="32">
        <f t="shared" ref="J194:Y194" si="66">+J196+J198+J200</f>
        <v>0</v>
      </c>
      <c r="K194" s="32">
        <f t="shared" si="66"/>
        <v>0</v>
      </c>
      <c r="L194" s="32">
        <f t="shared" si="66"/>
        <v>0</v>
      </c>
      <c r="M194" s="32">
        <f t="shared" si="66"/>
        <v>0</v>
      </c>
      <c r="N194" s="32">
        <f t="shared" si="66"/>
        <v>0</v>
      </c>
      <c r="O194" s="32">
        <f t="shared" si="66"/>
        <v>0</v>
      </c>
      <c r="P194" s="32">
        <f t="shared" si="66"/>
        <v>0</v>
      </c>
      <c r="Q194" s="32">
        <f t="shared" si="66"/>
        <v>0</v>
      </c>
      <c r="R194" s="32">
        <f t="shared" si="66"/>
        <v>0</v>
      </c>
      <c r="S194" s="32">
        <f t="shared" si="66"/>
        <v>0</v>
      </c>
      <c r="T194" s="32">
        <f t="shared" si="66"/>
        <v>0</v>
      </c>
      <c r="U194" s="32">
        <f t="shared" si="66"/>
        <v>0</v>
      </c>
      <c r="V194" s="32">
        <f t="shared" si="66"/>
        <v>0</v>
      </c>
      <c r="W194" s="32">
        <f t="shared" si="66"/>
        <v>0</v>
      </c>
      <c r="X194" s="32">
        <f t="shared" si="66"/>
        <v>0</v>
      </c>
      <c r="Y194" s="32">
        <f t="shared" si="66"/>
        <v>0</v>
      </c>
    </row>
    <row r="195" spans="1:25" ht="30" x14ac:dyDescent="0.25">
      <c r="A195" s="22"/>
      <c r="B195" s="23"/>
      <c r="C195" s="23"/>
      <c r="D195" s="24"/>
      <c r="E195" s="24"/>
      <c r="F195" s="24"/>
      <c r="G195" s="25" t="s">
        <v>45</v>
      </c>
      <c r="H195" s="25" t="s">
        <v>46</v>
      </c>
      <c r="I195" s="32">
        <f>I197+I199+I201</f>
        <v>0</v>
      </c>
      <c r="J195" s="32">
        <f t="shared" ref="J195:Y195" si="67">J197+J199+J201</f>
        <v>0</v>
      </c>
      <c r="K195" s="32">
        <f t="shared" si="67"/>
        <v>0</v>
      </c>
      <c r="L195" s="32">
        <f t="shared" si="67"/>
        <v>0</v>
      </c>
      <c r="M195" s="32">
        <f t="shared" si="67"/>
        <v>0</v>
      </c>
      <c r="N195" s="32">
        <f t="shared" si="67"/>
        <v>0</v>
      </c>
      <c r="O195" s="32">
        <f t="shared" si="67"/>
        <v>0</v>
      </c>
      <c r="P195" s="32">
        <f t="shared" si="67"/>
        <v>0</v>
      </c>
      <c r="Q195" s="32">
        <f t="shared" si="67"/>
        <v>0</v>
      </c>
      <c r="R195" s="32">
        <f t="shared" si="67"/>
        <v>0</v>
      </c>
      <c r="S195" s="32">
        <f t="shared" si="67"/>
        <v>0</v>
      </c>
      <c r="T195" s="32">
        <f t="shared" si="67"/>
        <v>0</v>
      </c>
      <c r="U195" s="32">
        <f t="shared" si="67"/>
        <v>0</v>
      </c>
      <c r="V195" s="32">
        <f t="shared" si="67"/>
        <v>0</v>
      </c>
      <c r="W195" s="32">
        <f t="shared" si="67"/>
        <v>0</v>
      </c>
      <c r="X195" s="32">
        <f t="shared" si="67"/>
        <v>0</v>
      </c>
      <c r="Y195" s="32">
        <f t="shared" si="67"/>
        <v>0</v>
      </c>
    </row>
    <row r="196" spans="1:25" ht="30" x14ac:dyDescent="0.25">
      <c r="A196" s="28" t="s">
        <v>41</v>
      </c>
      <c r="B196" s="28" t="s">
        <v>87</v>
      </c>
      <c r="C196" s="28">
        <v>2083</v>
      </c>
      <c r="D196" s="29">
        <v>112</v>
      </c>
      <c r="E196" s="29"/>
      <c r="F196" s="29" t="s">
        <v>41</v>
      </c>
      <c r="G196" s="30" t="s">
        <v>43</v>
      </c>
      <c r="H196" s="30" t="s">
        <v>44</v>
      </c>
      <c r="I196" s="34">
        <f>SUM('[1]Programación  fondo 2083'!I102)</f>
        <v>0</v>
      </c>
      <c r="J196" s="34">
        <f>SUM('[1]Programación  fondo 2083'!J102)</f>
        <v>0</v>
      </c>
      <c r="K196" s="34">
        <f>SUM('[1]Programación  fondo 2083'!K102)</f>
        <v>0</v>
      </c>
      <c r="L196" s="32">
        <f t="shared" ref="L196:L201" si="68">SUM(I196:K196)</f>
        <v>0</v>
      </c>
      <c r="M196" s="34">
        <f>SUM('[1]Programación  fondo 2083'!M102)</f>
        <v>0</v>
      </c>
      <c r="N196" s="34">
        <f>SUM('[1]Programación  fondo 2083'!N102)</f>
        <v>0</v>
      </c>
      <c r="O196" s="34">
        <f>SUM('[1]Programación  fondo 2083'!O102)</f>
        <v>0</v>
      </c>
      <c r="P196" s="32">
        <f t="shared" ref="P196:P201" si="69">SUM(M196:O196)</f>
        <v>0</v>
      </c>
      <c r="Q196" s="34">
        <f>SUM('[1]Programación  fondo 2083'!Q102)</f>
        <v>0</v>
      </c>
      <c r="R196" s="34">
        <f>SUM('[1]Programación  fondo 2083'!R102)</f>
        <v>0</v>
      </c>
      <c r="S196" s="34">
        <f>SUM('[1]Programación  fondo 2083'!S102)</f>
        <v>0</v>
      </c>
      <c r="T196" s="32">
        <f t="shared" ref="T196:T201" si="70">SUM(Q196:S196)</f>
        <v>0</v>
      </c>
      <c r="U196" s="34">
        <f>SUM('[1]Programación  fondo 2083'!U102)</f>
        <v>0</v>
      </c>
      <c r="V196" s="34">
        <f>SUM('[1]Programación  fondo 2083'!V102)</f>
        <v>0</v>
      </c>
      <c r="W196" s="34">
        <f>SUM('[1]Programación  fondo 2083'!W102)</f>
        <v>0</v>
      </c>
      <c r="X196" s="32">
        <f t="shared" ref="X196:X201" si="71">SUM(U196:W196)</f>
        <v>0</v>
      </c>
      <c r="Y196" s="35">
        <f t="shared" ref="Y196:Y201" si="72">SUM(L196+P196+T196+X196)</f>
        <v>0</v>
      </c>
    </row>
    <row r="197" spans="1:25" ht="30" x14ac:dyDescent="0.25">
      <c r="A197" s="28"/>
      <c r="B197" s="28"/>
      <c r="C197" s="28"/>
      <c r="D197" s="29"/>
      <c r="E197" s="29"/>
      <c r="F197" s="29"/>
      <c r="G197" s="30" t="s">
        <v>45</v>
      </c>
      <c r="H197" s="30" t="s">
        <v>46</v>
      </c>
      <c r="I197" s="34">
        <f>SUM('[1]Programación  fondo 2083'!I103)</f>
        <v>0</v>
      </c>
      <c r="J197" s="34">
        <f>SUM('[1]Programación  fondo 2083'!J103)</f>
        <v>0</v>
      </c>
      <c r="K197" s="34">
        <f>SUM('[1]Programación  fondo 2083'!K103)</f>
        <v>0</v>
      </c>
      <c r="L197" s="32">
        <f>SUM(I197:K197)</f>
        <v>0</v>
      </c>
      <c r="M197" s="34">
        <f>SUM('[1]Programación  fondo 2083'!M103)</f>
        <v>0</v>
      </c>
      <c r="N197" s="34">
        <f>SUM('[1]Programación  fondo 2083'!N103)</f>
        <v>0</v>
      </c>
      <c r="O197" s="34">
        <f>SUM('[1]Programación  fondo 2083'!O103)</f>
        <v>0</v>
      </c>
      <c r="P197" s="32">
        <f t="shared" si="69"/>
        <v>0</v>
      </c>
      <c r="Q197" s="34">
        <f>SUM('[1]Programación  fondo 2083'!Q103)</f>
        <v>0</v>
      </c>
      <c r="R197" s="34">
        <f>SUM('[1]Programación  fondo 2083'!R103)</f>
        <v>0</v>
      </c>
      <c r="S197" s="34">
        <f>SUM('[1]Programación  fondo 2083'!S103)</f>
        <v>0</v>
      </c>
      <c r="T197" s="32">
        <f t="shared" si="70"/>
        <v>0</v>
      </c>
      <c r="U197" s="34">
        <f>SUM('[1]Programación  fondo 2083'!U103)</f>
        <v>0</v>
      </c>
      <c r="V197" s="34">
        <f>SUM('[1]Programación  fondo 2083'!V103)</f>
        <v>0</v>
      </c>
      <c r="W197" s="34">
        <f>SUM('[1]Programación  fondo 2083'!W103)</f>
        <v>0</v>
      </c>
      <c r="X197" s="32">
        <f t="shared" si="71"/>
        <v>0</v>
      </c>
      <c r="Y197" s="35">
        <f t="shared" si="72"/>
        <v>0</v>
      </c>
    </row>
    <row r="198" spans="1:25" ht="30" x14ac:dyDescent="0.25">
      <c r="A198" s="28" t="s">
        <v>41</v>
      </c>
      <c r="B198" s="28" t="s">
        <v>88</v>
      </c>
      <c r="C198" s="28">
        <v>2083</v>
      </c>
      <c r="D198" s="29">
        <v>112</v>
      </c>
      <c r="E198" s="29"/>
      <c r="F198" s="29" t="s">
        <v>41</v>
      </c>
      <c r="G198" s="30" t="s">
        <v>43</v>
      </c>
      <c r="H198" s="30" t="s">
        <v>44</v>
      </c>
      <c r="I198" s="34">
        <f>SUM('[1]Programación  fondo 2083'!I104)</f>
        <v>0</v>
      </c>
      <c r="J198" s="34">
        <f>SUM('[1]Programación  fondo 2083'!J104)</f>
        <v>0</v>
      </c>
      <c r="K198" s="34">
        <f>SUM('[1]Programación  fondo 2083'!K104)</f>
        <v>0</v>
      </c>
      <c r="L198" s="32">
        <f t="shared" si="68"/>
        <v>0</v>
      </c>
      <c r="M198" s="34">
        <f>SUM('[1]Programación  fondo 2083'!M104)</f>
        <v>0</v>
      </c>
      <c r="N198" s="34">
        <f>SUM('[1]Programación  fondo 2083'!N104)</f>
        <v>0</v>
      </c>
      <c r="O198" s="34">
        <f>SUM('[1]Programación  fondo 2083'!O104)</f>
        <v>0</v>
      </c>
      <c r="P198" s="32">
        <f t="shared" si="69"/>
        <v>0</v>
      </c>
      <c r="Q198" s="34">
        <f>SUM('[1]Programación  fondo 2083'!Q104)</f>
        <v>0</v>
      </c>
      <c r="R198" s="34">
        <f>SUM('[1]Programación  fondo 2083'!R104)</f>
        <v>0</v>
      </c>
      <c r="S198" s="34">
        <f>SUM('[1]Programación  fondo 2083'!S104)</f>
        <v>0</v>
      </c>
      <c r="T198" s="32">
        <f t="shared" si="70"/>
        <v>0</v>
      </c>
      <c r="U198" s="34">
        <f>SUM('[1]Programación  fondo 2083'!U104)</f>
        <v>0</v>
      </c>
      <c r="V198" s="34">
        <f>SUM('[1]Programación  fondo 2083'!V104)</f>
        <v>0</v>
      </c>
      <c r="W198" s="34">
        <f>SUM('[1]Programación  fondo 2083'!W104)</f>
        <v>0</v>
      </c>
      <c r="X198" s="32">
        <f t="shared" si="71"/>
        <v>0</v>
      </c>
      <c r="Y198" s="35">
        <f t="shared" si="72"/>
        <v>0</v>
      </c>
    </row>
    <row r="199" spans="1:25" ht="30" x14ac:dyDescent="0.25">
      <c r="A199" s="28"/>
      <c r="B199" s="28"/>
      <c r="C199" s="28"/>
      <c r="D199" s="29"/>
      <c r="E199" s="29"/>
      <c r="F199" s="29"/>
      <c r="G199" s="30" t="s">
        <v>45</v>
      </c>
      <c r="H199" s="30" t="s">
        <v>46</v>
      </c>
      <c r="I199" s="34">
        <f>SUM('[1]Programación  fondo 2083'!I105)</f>
        <v>0</v>
      </c>
      <c r="J199" s="34">
        <f>SUM('[1]Programación  fondo 2083'!J105)</f>
        <v>0</v>
      </c>
      <c r="K199" s="34">
        <f>SUM('[1]Programación  fondo 2083'!K105)</f>
        <v>0</v>
      </c>
      <c r="L199" s="32">
        <f t="shared" si="68"/>
        <v>0</v>
      </c>
      <c r="M199" s="34">
        <f>SUM('[1]Programación  fondo 2083'!M105)</f>
        <v>0</v>
      </c>
      <c r="N199" s="34">
        <f>SUM('[1]Programación  fondo 2083'!N105)</f>
        <v>0</v>
      </c>
      <c r="O199" s="34">
        <f>SUM('[1]Programación  fondo 2083'!O105)</f>
        <v>0</v>
      </c>
      <c r="P199" s="32">
        <f t="shared" si="69"/>
        <v>0</v>
      </c>
      <c r="Q199" s="34">
        <f>SUM('[1]Programación  fondo 2083'!Q105)</f>
        <v>0</v>
      </c>
      <c r="R199" s="34">
        <f>SUM('[1]Programación  fondo 2083'!R105)</f>
        <v>0</v>
      </c>
      <c r="S199" s="34">
        <f>SUM('[1]Programación  fondo 2083'!S105)</f>
        <v>0</v>
      </c>
      <c r="T199" s="32">
        <f t="shared" si="70"/>
        <v>0</v>
      </c>
      <c r="U199" s="34">
        <f>SUM('[1]Programación  fondo 2083'!U105)</f>
        <v>0</v>
      </c>
      <c r="V199" s="34">
        <f>SUM('[1]Programación  fondo 2083'!V105)</f>
        <v>0</v>
      </c>
      <c r="W199" s="34">
        <f>SUM('[1]Programación  fondo 2083'!W105)</f>
        <v>0</v>
      </c>
      <c r="X199" s="32">
        <f t="shared" si="71"/>
        <v>0</v>
      </c>
      <c r="Y199" s="35">
        <f t="shared" si="72"/>
        <v>0</v>
      </c>
    </row>
    <row r="200" spans="1:25" ht="30" x14ac:dyDescent="0.25">
      <c r="A200" s="28" t="s">
        <v>41</v>
      </c>
      <c r="B200" s="28" t="s">
        <v>89</v>
      </c>
      <c r="C200" s="28">
        <v>2083</v>
      </c>
      <c r="D200" s="29">
        <v>112</v>
      </c>
      <c r="E200" s="29"/>
      <c r="F200" s="29" t="s">
        <v>41</v>
      </c>
      <c r="G200" s="30" t="s">
        <v>43</v>
      </c>
      <c r="H200" s="30" t="s">
        <v>44</v>
      </c>
      <c r="I200" s="34">
        <f>SUM('[1]Programación  fondo 2083'!I106)</f>
        <v>0</v>
      </c>
      <c r="J200" s="34">
        <f>SUM('[1]Programación  fondo 2083'!J106)</f>
        <v>0</v>
      </c>
      <c r="K200" s="34">
        <f>SUM('[1]Programación  fondo 2083'!K106)</f>
        <v>0</v>
      </c>
      <c r="L200" s="32">
        <f t="shared" si="68"/>
        <v>0</v>
      </c>
      <c r="M200" s="34">
        <f>SUM('[1]Programación  fondo 2083'!M106)</f>
        <v>0</v>
      </c>
      <c r="N200" s="34">
        <f>SUM('[1]Programación  fondo 2083'!N106)</f>
        <v>0</v>
      </c>
      <c r="O200" s="34">
        <f>SUM('[1]Programación  fondo 2083'!O106)</f>
        <v>0</v>
      </c>
      <c r="P200" s="32">
        <f t="shared" si="69"/>
        <v>0</v>
      </c>
      <c r="Q200" s="34">
        <f>SUM('[1]Programación  fondo 2083'!Q106)</f>
        <v>0</v>
      </c>
      <c r="R200" s="34">
        <f>SUM('[1]Programación  fondo 2083'!R106)</f>
        <v>0</v>
      </c>
      <c r="S200" s="34">
        <f>SUM('[1]Programación  fondo 2083'!S106)</f>
        <v>0</v>
      </c>
      <c r="T200" s="32">
        <f t="shared" si="70"/>
        <v>0</v>
      </c>
      <c r="U200" s="34">
        <f>SUM('[1]Programación  fondo 2083'!U106)</f>
        <v>0</v>
      </c>
      <c r="V200" s="34">
        <f>SUM('[1]Programación  fondo 2083'!V106)</f>
        <v>0</v>
      </c>
      <c r="W200" s="34">
        <f>SUM('[1]Programación  fondo 2083'!W106)</f>
        <v>0</v>
      </c>
      <c r="X200" s="32">
        <f t="shared" si="71"/>
        <v>0</v>
      </c>
      <c r="Y200" s="35">
        <f t="shared" si="72"/>
        <v>0</v>
      </c>
    </row>
    <row r="201" spans="1:25" ht="30" x14ac:dyDescent="0.25">
      <c r="A201" s="28"/>
      <c r="B201" s="28"/>
      <c r="C201" s="28"/>
      <c r="D201" s="29"/>
      <c r="E201" s="29"/>
      <c r="F201" s="29"/>
      <c r="G201" s="30" t="s">
        <v>45</v>
      </c>
      <c r="H201" s="30" t="s">
        <v>46</v>
      </c>
      <c r="I201" s="34">
        <f>SUM('[1]Programación  fondo 2083'!I107)</f>
        <v>0</v>
      </c>
      <c r="J201" s="34">
        <f>SUM('[1]Programación  fondo 2083'!J107)</f>
        <v>0</v>
      </c>
      <c r="K201" s="34">
        <f>SUM('[1]Programación  fondo 2083'!K107)</f>
        <v>0</v>
      </c>
      <c r="L201" s="32">
        <f t="shared" si="68"/>
        <v>0</v>
      </c>
      <c r="M201" s="34">
        <f>SUM('[1]Programación  fondo 2083'!M107)</f>
        <v>0</v>
      </c>
      <c r="N201" s="34">
        <f>SUM('[1]Programación  fondo 2083'!N107)</f>
        <v>0</v>
      </c>
      <c r="O201" s="34">
        <f>SUM('[1]Programación  fondo 2083'!O107)</f>
        <v>0</v>
      </c>
      <c r="P201" s="32">
        <f t="shared" si="69"/>
        <v>0</v>
      </c>
      <c r="Q201" s="34">
        <f>SUM('[1]Programación  fondo 2083'!Q107)</f>
        <v>0</v>
      </c>
      <c r="R201" s="34">
        <f>SUM('[1]Programación  fondo 2083'!R107)</f>
        <v>0</v>
      </c>
      <c r="S201" s="34">
        <f>SUM('[1]Programación  fondo 2083'!S107)</f>
        <v>0</v>
      </c>
      <c r="T201" s="32">
        <f t="shared" si="70"/>
        <v>0</v>
      </c>
      <c r="U201" s="34">
        <f>SUM('[1]Programación  fondo 2083'!U107)</f>
        <v>0</v>
      </c>
      <c r="V201" s="34">
        <f>SUM('[1]Programación  fondo 2083'!V107)</f>
        <v>0</v>
      </c>
      <c r="W201" s="34">
        <f>SUM('[1]Programación  fondo 2083'!W107)</f>
        <v>0</v>
      </c>
      <c r="X201" s="32">
        <f t="shared" si="71"/>
        <v>0</v>
      </c>
      <c r="Y201" s="35">
        <f t="shared" si="72"/>
        <v>0</v>
      </c>
    </row>
    <row r="202" spans="1:25" ht="24" x14ac:dyDescent="0.25">
      <c r="A202" s="36"/>
      <c r="B202" s="36"/>
      <c r="C202" s="36"/>
      <c r="D202" s="37"/>
      <c r="E202" s="37"/>
      <c r="F202" s="37"/>
      <c r="G202" s="37"/>
      <c r="H202" s="38" t="s">
        <v>90</v>
      </c>
      <c r="I202" s="39">
        <f t="shared" ref="I202:Y203" si="73">SUM(I14,I24,I34,I54,I74,I94,I114,I128,I142,I152,I162,I174,I186,I194)</f>
        <v>162954575.41</v>
      </c>
      <c r="J202" s="39">
        <f t="shared" si="73"/>
        <v>0</v>
      </c>
      <c r="K202" s="39">
        <f t="shared" si="73"/>
        <v>0</v>
      </c>
      <c r="L202" s="39">
        <f t="shared" si="73"/>
        <v>162954575.41</v>
      </c>
      <c r="M202" s="39">
        <f t="shared" si="73"/>
        <v>10712380</v>
      </c>
      <c r="N202" s="39">
        <f t="shared" si="73"/>
        <v>0</v>
      </c>
      <c r="O202" s="39">
        <f t="shared" si="73"/>
        <v>0</v>
      </c>
      <c r="P202" s="39">
        <f t="shared" si="73"/>
        <v>10712380</v>
      </c>
      <c r="Q202" s="39">
        <f t="shared" si="73"/>
        <v>10668750</v>
      </c>
      <c r="R202" s="39">
        <f t="shared" si="73"/>
        <v>0</v>
      </c>
      <c r="S202" s="39">
        <f t="shared" si="73"/>
        <v>0</v>
      </c>
      <c r="T202" s="39">
        <f t="shared" si="73"/>
        <v>6781250</v>
      </c>
      <c r="U202" s="39">
        <f t="shared" si="73"/>
        <v>5703091</v>
      </c>
      <c r="V202" s="39">
        <f t="shared" si="73"/>
        <v>0</v>
      </c>
      <c r="W202" s="39">
        <f t="shared" si="73"/>
        <v>0</v>
      </c>
      <c r="X202" s="39">
        <f t="shared" si="73"/>
        <v>5703091</v>
      </c>
      <c r="Y202" s="39">
        <f t="shared" si="73"/>
        <v>186151296.41</v>
      </c>
    </row>
    <row r="203" spans="1:25" x14ac:dyDescent="0.25">
      <c r="A203" s="36"/>
      <c r="B203" s="36"/>
      <c r="C203" s="36"/>
      <c r="D203" s="37"/>
      <c r="E203" s="37"/>
      <c r="F203" s="37"/>
      <c r="G203" s="37"/>
      <c r="H203" s="40" t="s">
        <v>91</v>
      </c>
      <c r="I203" s="39">
        <f t="shared" si="73"/>
        <v>12561425.476666665</v>
      </c>
      <c r="J203" s="39">
        <f t="shared" si="73"/>
        <v>15699425.476666667</v>
      </c>
      <c r="K203" s="39">
        <f t="shared" si="73"/>
        <v>12369426.476666665</v>
      </c>
      <c r="L203" s="39">
        <f t="shared" si="73"/>
        <v>40630277.43</v>
      </c>
      <c r="M203" s="39">
        <f t="shared" si="73"/>
        <v>16614555.476666667</v>
      </c>
      <c r="N203" s="39">
        <f t="shared" si="73"/>
        <v>13058425.476666665</v>
      </c>
      <c r="O203" s="39">
        <f t="shared" si="73"/>
        <v>12643426.476666665</v>
      </c>
      <c r="P203" s="39">
        <f t="shared" si="73"/>
        <v>42316407.43</v>
      </c>
      <c r="Q203" s="39">
        <f t="shared" si="73"/>
        <v>12858425.476666665</v>
      </c>
      <c r="R203" s="39">
        <f t="shared" si="73"/>
        <v>12858425.476666665</v>
      </c>
      <c r="S203" s="39">
        <f t="shared" si="73"/>
        <v>12593426.476666665</v>
      </c>
      <c r="T203" s="39">
        <f t="shared" si="73"/>
        <v>38310277.43</v>
      </c>
      <c r="U203" s="39">
        <f t="shared" si="73"/>
        <v>12720266.476666665</v>
      </c>
      <c r="V203" s="39">
        <f t="shared" si="73"/>
        <v>21470462.166666668</v>
      </c>
      <c r="W203" s="39">
        <f t="shared" si="73"/>
        <v>12518426.476666665</v>
      </c>
      <c r="X203" s="39">
        <f t="shared" si="73"/>
        <v>46709155.119999997</v>
      </c>
      <c r="Y203" s="39">
        <f t="shared" si="73"/>
        <v>186151296.41</v>
      </c>
    </row>
  </sheetData>
  <mergeCells count="572">
    <mergeCell ref="A200:A201"/>
    <mergeCell ref="B200:B201"/>
    <mergeCell ref="C200:C201"/>
    <mergeCell ref="D200:D201"/>
    <mergeCell ref="E200:E201"/>
    <mergeCell ref="F200:F201"/>
    <mergeCell ref="A198:A199"/>
    <mergeCell ref="B198:B199"/>
    <mergeCell ref="C198:C199"/>
    <mergeCell ref="D198:D199"/>
    <mergeCell ref="E198:E199"/>
    <mergeCell ref="F198:F199"/>
    <mergeCell ref="A196:A197"/>
    <mergeCell ref="B196:B197"/>
    <mergeCell ref="C196:C197"/>
    <mergeCell ref="D196:D197"/>
    <mergeCell ref="E196:E197"/>
    <mergeCell ref="F196:F197"/>
    <mergeCell ref="A194:A195"/>
    <mergeCell ref="B194:B195"/>
    <mergeCell ref="C194:C195"/>
    <mergeCell ref="D194:D195"/>
    <mergeCell ref="E194:E195"/>
    <mergeCell ref="F194:F195"/>
    <mergeCell ref="A192:A193"/>
    <mergeCell ref="B192:B193"/>
    <mergeCell ref="C192:C193"/>
    <mergeCell ref="D192:D193"/>
    <mergeCell ref="E192:E193"/>
    <mergeCell ref="F192:F193"/>
    <mergeCell ref="A190:A191"/>
    <mergeCell ref="B190:B191"/>
    <mergeCell ref="C190:C191"/>
    <mergeCell ref="D190:D191"/>
    <mergeCell ref="E190:E191"/>
    <mergeCell ref="F190:F191"/>
    <mergeCell ref="A188:A189"/>
    <mergeCell ref="B188:B189"/>
    <mergeCell ref="C188:C189"/>
    <mergeCell ref="D188:D189"/>
    <mergeCell ref="E188:E189"/>
    <mergeCell ref="F188:F189"/>
    <mergeCell ref="A186:A187"/>
    <mergeCell ref="B186:B187"/>
    <mergeCell ref="C186:C187"/>
    <mergeCell ref="D186:D187"/>
    <mergeCell ref="E186:E187"/>
    <mergeCell ref="F186:F187"/>
    <mergeCell ref="A184:A185"/>
    <mergeCell ref="B184:B185"/>
    <mergeCell ref="C184:C185"/>
    <mergeCell ref="D184:D185"/>
    <mergeCell ref="E184:E185"/>
    <mergeCell ref="F184:F185"/>
    <mergeCell ref="A182:A183"/>
    <mergeCell ref="B182:B183"/>
    <mergeCell ref="C182:C183"/>
    <mergeCell ref="D182:D183"/>
    <mergeCell ref="E182:E183"/>
    <mergeCell ref="F182:F183"/>
    <mergeCell ref="A180:A181"/>
    <mergeCell ref="B180:B181"/>
    <mergeCell ref="C180:C181"/>
    <mergeCell ref="D180:D181"/>
    <mergeCell ref="E180:E181"/>
    <mergeCell ref="F180:F181"/>
    <mergeCell ref="A178:A179"/>
    <mergeCell ref="B178:B179"/>
    <mergeCell ref="C178:C179"/>
    <mergeCell ref="D178:D179"/>
    <mergeCell ref="E178:E179"/>
    <mergeCell ref="F178:F179"/>
    <mergeCell ref="A176:A177"/>
    <mergeCell ref="B176:B177"/>
    <mergeCell ref="C176:C177"/>
    <mergeCell ref="D176:D177"/>
    <mergeCell ref="E176:E177"/>
    <mergeCell ref="F176:F177"/>
    <mergeCell ref="A174:A175"/>
    <mergeCell ref="B174:B175"/>
    <mergeCell ref="C174:C175"/>
    <mergeCell ref="D174:D175"/>
    <mergeCell ref="E174:E175"/>
    <mergeCell ref="F174:F175"/>
    <mergeCell ref="A172:A173"/>
    <mergeCell ref="B172:B173"/>
    <mergeCell ref="C172:C173"/>
    <mergeCell ref="D172:D173"/>
    <mergeCell ref="E172:E173"/>
    <mergeCell ref="F172:F173"/>
    <mergeCell ref="A170:A171"/>
    <mergeCell ref="B170:B171"/>
    <mergeCell ref="C170:C171"/>
    <mergeCell ref="D170:D171"/>
    <mergeCell ref="E170:E171"/>
    <mergeCell ref="F170:F171"/>
    <mergeCell ref="A168:A169"/>
    <mergeCell ref="B168:B169"/>
    <mergeCell ref="C168:C169"/>
    <mergeCell ref="D168:D169"/>
    <mergeCell ref="E168:E169"/>
    <mergeCell ref="F168:F169"/>
    <mergeCell ref="A166:A167"/>
    <mergeCell ref="B166:B167"/>
    <mergeCell ref="C166:C167"/>
    <mergeCell ref="D166:D167"/>
    <mergeCell ref="E166:E167"/>
    <mergeCell ref="F166:F167"/>
    <mergeCell ref="A164:A165"/>
    <mergeCell ref="B164:B165"/>
    <mergeCell ref="C164:C165"/>
    <mergeCell ref="D164:D165"/>
    <mergeCell ref="E164:E165"/>
    <mergeCell ref="F164:F165"/>
    <mergeCell ref="A162:A163"/>
    <mergeCell ref="B162:B163"/>
    <mergeCell ref="C162:C163"/>
    <mergeCell ref="D162:D163"/>
    <mergeCell ref="E162:E163"/>
    <mergeCell ref="F162:F163"/>
    <mergeCell ref="A160:A161"/>
    <mergeCell ref="B160:B161"/>
    <mergeCell ref="C160:C161"/>
    <mergeCell ref="D160:D161"/>
    <mergeCell ref="E160:E161"/>
    <mergeCell ref="F160:F161"/>
    <mergeCell ref="A158:A159"/>
    <mergeCell ref="B158:B159"/>
    <mergeCell ref="C158:C159"/>
    <mergeCell ref="D158:D159"/>
    <mergeCell ref="E158:E159"/>
    <mergeCell ref="F158:F159"/>
    <mergeCell ref="A156:A157"/>
    <mergeCell ref="B156:B157"/>
    <mergeCell ref="C156:C157"/>
    <mergeCell ref="D156:D157"/>
    <mergeCell ref="E156:E157"/>
    <mergeCell ref="F156:F157"/>
    <mergeCell ref="A154:A155"/>
    <mergeCell ref="B154:B155"/>
    <mergeCell ref="C154:C155"/>
    <mergeCell ref="D154:D155"/>
    <mergeCell ref="E154:E155"/>
    <mergeCell ref="F154:F155"/>
    <mergeCell ref="A152:A153"/>
    <mergeCell ref="B152:B153"/>
    <mergeCell ref="C152:C153"/>
    <mergeCell ref="D152:D153"/>
    <mergeCell ref="E152:E153"/>
    <mergeCell ref="F152:F153"/>
    <mergeCell ref="A150:A151"/>
    <mergeCell ref="B150:B151"/>
    <mergeCell ref="C150:C151"/>
    <mergeCell ref="D150:D151"/>
    <mergeCell ref="E150:E151"/>
    <mergeCell ref="F150:F151"/>
    <mergeCell ref="A148:A149"/>
    <mergeCell ref="B148:B149"/>
    <mergeCell ref="C148:C149"/>
    <mergeCell ref="D148:D149"/>
    <mergeCell ref="E148:E149"/>
    <mergeCell ref="F148:F149"/>
    <mergeCell ref="A146:A147"/>
    <mergeCell ref="B146:B147"/>
    <mergeCell ref="C146:C147"/>
    <mergeCell ref="D146:D147"/>
    <mergeCell ref="E146:E147"/>
    <mergeCell ref="F146:F147"/>
    <mergeCell ref="A144:A145"/>
    <mergeCell ref="B144:B145"/>
    <mergeCell ref="C144:C145"/>
    <mergeCell ref="D144:D145"/>
    <mergeCell ref="E144:E145"/>
    <mergeCell ref="F144:F145"/>
    <mergeCell ref="A142:A143"/>
    <mergeCell ref="B142:B143"/>
    <mergeCell ref="C142:C143"/>
    <mergeCell ref="D142:D143"/>
    <mergeCell ref="E142:E143"/>
    <mergeCell ref="F142:F143"/>
    <mergeCell ref="A140:A141"/>
    <mergeCell ref="B140:B141"/>
    <mergeCell ref="C140:C141"/>
    <mergeCell ref="D140:D141"/>
    <mergeCell ref="E140:E141"/>
    <mergeCell ref="F140:F141"/>
    <mergeCell ref="A138:A139"/>
    <mergeCell ref="B138:B139"/>
    <mergeCell ref="C138:C139"/>
    <mergeCell ref="D138:D139"/>
    <mergeCell ref="E138:E139"/>
    <mergeCell ref="F138:F139"/>
    <mergeCell ref="A136:A137"/>
    <mergeCell ref="B136:B137"/>
    <mergeCell ref="C136:C137"/>
    <mergeCell ref="D136:D137"/>
    <mergeCell ref="E136:E137"/>
    <mergeCell ref="F136:F137"/>
    <mergeCell ref="A134:A135"/>
    <mergeCell ref="B134:B135"/>
    <mergeCell ref="C134:C135"/>
    <mergeCell ref="D134:D135"/>
    <mergeCell ref="E134:E135"/>
    <mergeCell ref="F134:F135"/>
    <mergeCell ref="A132:A133"/>
    <mergeCell ref="B132:B133"/>
    <mergeCell ref="C132:C133"/>
    <mergeCell ref="D132:D133"/>
    <mergeCell ref="E132:E133"/>
    <mergeCell ref="F132:F133"/>
    <mergeCell ref="A130:A131"/>
    <mergeCell ref="B130:B131"/>
    <mergeCell ref="C130:C131"/>
    <mergeCell ref="D130:D131"/>
    <mergeCell ref="E130:E131"/>
    <mergeCell ref="F130:F131"/>
    <mergeCell ref="A128:A129"/>
    <mergeCell ref="B128:B129"/>
    <mergeCell ref="C128:C129"/>
    <mergeCell ref="D128:D129"/>
    <mergeCell ref="E128:E129"/>
    <mergeCell ref="F128:F129"/>
    <mergeCell ref="A126:A127"/>
    <mergeCell ref="B126:B127"/>
    <mergeCell ref="C126:C127"/>
    <mergeCell ref="D126:D127"/>
    <mergeCell ref="E126:E127"/>
    <mergeCell ref="F126:F127"/>
    <mergeCell ref="A124:A125"/>
    <mergeCell ref="B124:B125"/>
    <mergeCell ref="C124:C125"/>
    <mergeCell ref="D124:D125"/>
    <mergeCell ref="E124:E125"/>
    <mergeCell ref="F124:F125"/>
    <mergeCell ref="A122:A123"/>
    <mergeCell ref="B122:B123"/>
    <mergeCell ref="C122:C123"/>
    <mergeCell ref="D122:D123"/>
    <mergeCell ref="E122:E123"/>
    <mergeCell ref="F122:F123"/>
    <mergeCell ref="A120:A121"/>
    <mergeCell ref="B120:B121"/>
    <mergeCell ref="C120:C121"/>
    <mergeCell ref="D120:D121"/>
    <mergeCell ref="E120:E121"/>
    <mergeCell ref="F120:F121"/>
    <mergeCell ref="A118:A119"/>
    <mergeCell ref="B118:B119"/>
    <mergeCell ref="C118:C119"/>
    <mergeCell ref="D118:D119"/>
    <mergeCell ref="E118:E119"/>
    <mergeCell ref="F118:F119"/>
    <mergeCell ref="A116:A117"/>
    <mergeCell ref="B116:B117"/>
    <mergeCell ref="C116:C117"/>
    <mergeCell ref="D116:D117"/>
    <mergeCell ref="E116:E117"/>
    <mergeCell ref="F116:F117"/>
    <mergeCell ref="A114:A115"/>
    <mergeCell ref="B114:B115"/>
    <mergeCell ref="C114:C115"/>
    <mergeCell ref="D114:D115"/>
    <mergeCell ref="E114:E115"/>
    <mergeCell ref="F114:F115"/>
    <mergeCell ref="A112:A113"/>
    <mergeCell ref="B112:B113"/>
    <mergeCell ref="C112:C113"/>
    <mergeCell ref="D112:D113"/>
    <mergeCell ref="E112:E113"/>
    <mergeCell ref="F112:F113"/>
    <mergeCell ref="A110:A111"/>
    <mergeCell ref="B110:B111"/>
    <mergeCell ref="C110:C111"/>
    <mergeCell ref="D110:D111"/>
    <mergeCell ref="E110:E111"/>
    <mergeCell ref="F110:F111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D7:J7"/>
    <mergeCell ref="D8:J8"/>
    <mergeCell ref="A14:A15"/>
    <mergeCell ref="B14:B15"/>
    <mergeCell ref="C14:C15"/>
    <mergeCell ref="D14:D15"/>
    <mergeCell ref="E14:E15"/>
    <mergeCell ref="F14:F15"/>
    <mergeCell ref="A1:Y1"/>
    <mergeCell ref="A2:Y2"/>
    <mergeCell ref="A3:Y3"/>
    <mergeCell ref="B4:F4"/>
    <mergeCell ref="C5:I5"/>
    <mergeCell ref="D6:J6"/>
  </mergeCells>
  <dataValidations count="14">
    <dataValidation type="list" allowBlank="1" showInputMessage="1" showErrorMessage="1" sqref="H14:H201" xr:uid="{1E74C73D-2DBA-4673-9C62-B3574F0ED0B4}">
      <formula1>$AA$1:$AA$2</formula1>
    </dataValidation>
    <dataValidation allowBlank="1" showInputMessage="1" showErrorMessage="1" prompt="[Código Cuenta ej.: 2.1.1]" sqref="B190 B188 B192 B36:B53 B56:B79 B82:B99 B102:B141 B198 B196 B200" xr:uid="{42DB02F2-5BA9-40BF-BA4A-B1461B0600E9}"/>
    <dataValidation allowBlank="1" showInputMessage="1" showErrorMessage="1" prompt="Registrar código de la institución receptora" sqref="F74:F75 F114:F115 F54:F55 F94:F95 F128:F129 F142:F187 F194:F195 F14:F35" xr:uid="{25F2046C-A8BE-415C-A9E1-BB230D0CFC42}"/>
    <dataValidation allowBlank="1" showInputMessage="1" showErrorMessage="1" prompt="Registrar código del organismo financiador" sqref="E20:E24 E74 E114 E14 E16 D74:D75 D114:D115 E142 D14:D33 E18 D54:E55 E94 D94:D95 E128 D128:D129 E144:E152 E154:E162 E176:E186 D142:D187 E164:E174 D194:D195 E194 D34:E35 E30:E33 E26 E28" xr:uid="{7A7B54B5-8845-4073-9830-65E0C60AEAA9}"/>
    <dataValidation allowBlank="1" showInputMessage="1" showErrorMessage="1" prompt="Registrar código de la fuente" sqref="C74:C75 C114:C115 C54:C55 C94:C95 C128:C129 C142:C187 C194:C195 C14:C35" xr:uid="{1924DC18-30C5-4658-9909-CE8B139DF086}"/>
    <dataValidation allowBlank="1" showInputMessage="1" showErrorMessage="1" prompt="Registrar código cuenta presupuestaria asociada al proceso_x000a_ej.: 2.1.1" sqref="B74:B75 B114:B115 B54:B55 B94:B95 B128:B129 B194:B195 B14:B35 B142:B187" xr:uid="{F97D1146-05F9-4707-BD67-4F2943EB7930}"/>
    <dataValidation allowBlank="1" showInputMessage="1" showErrorMessage="1" prompt="Registrar Código SNIP asociado al proceso" sqref="F56:F79 F36:F53 A82:A99 F82:F99 F102:F141 A102:A187 A194:A195 A14:A79" xr:uid="{07CEF1BA-65BD-461A-8EFA-9F7811E0DAD0}"/>
    <dataValidation allowBlank="1" showInputMessage="1" showErrorMessage="1" prompt="Registrar denominación de la Unidad Ejecutora" sqref="D8:J8" xr:uid="{F8906086-F8EF-48AC-BBD2-2B9EDD6E0474}"/>
    <dataValidation allowBlank="1" showInputMessage="1" showErrorMessage="1" prompt="Registrar denominación del Capítulo" sqref="D6:J7" xr:uid="{3A94ABAB-907A-4E56-97D2-CE67C2D1E9E7}"/>
    <dataValidation allowBlank="1" showInputMessage="1" showErrorMessage="1" prompt="Registrar código de la Unidad Ejecutora" sqref="C8" xr:uid="{2E3220FB-184D-413C-A07E-A1A8CBD5684A}"/>
    <dataValidation allowBlank="1" showInputMessage="1" showErrorMessage="1" prompt="Registrar código del subcapítulo" sqref="C7" xr:uid="{25FF0584-0E9F-4419-B9C5-78E54D70BF5D}"/>
    <dataValidation allowBlank="1" showInputMessage="1" showErrorMessage="1" prompt="Registrar código del Capítulo" sqref="C6" xr:uid="{ED3787BC-76B1-4527-859A-30EEFB3EB95B}"/>
    <dataValidation allowBlank="1" showInputMessage="1" showErrorMessage="1" prompt="Monto del devengado programado para el mes" sqref="U113:W142 I35:K35 M15:O15 J15:K15 M35:O35 Q15:S15 U144:W152 Q35:S35 M25:O25 U15:W15 U55:W55 U35:W35 U25:W25 Q25:S25 Q113:S142 Q144:S152 M55:O55 M74:O95 J143:Y143 I74:K95 J153:Y153 M144:O152 J25:K25 Q55:S55 I55:K55 Q74:S95 M114:O142 J114:K142 J144:K152 L193:L195 U74:W95 I114:I201 M196:O201 V162:Y163 J164:K173 Q164:S173 U196:W201 V164:W173 Q196:S201 V174:Y175 U154:W161 Q154:S161 J154:K161 M154:O161 M164:O173 J162:T163 U162:U175 J174:T175 Q176:S193 U176:W193 M176:O193 J176:K201 M194:Y195" xr:uid="{EF325127-7162-4426-9269-294D113BC861}"/>
    <dataValidation allowBlank="1" showInputMessage="1" showErrorMessage="1" prompt="Monto del compromiso programado para el mes" sqref="U16:W23 I15:I23 Y25 I36:K54 I34:K34 I56:K73 I96:K113 M96:O113 J26:K33 U96:W112 J16:K23 Q56:S73 M16:O23 M26:O34 M36:O54 I14:Y14 I24:P24 T24:Y24 Q16:S24 Q26:S34 Y15 U36:W54 M56:O73 Q36:S54 I25:I33 U26:W34 Q96:S112 U56:W73" xr:uid="{09CAF273-5608-45E3-A892-32C36557A84D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A712E-30E2-4DB2-BE32-44A1308E7282}">
  <dimension ref="A1:Y112"/>
  <sheetViews>
    <sheetView topLeftCell="C99" workbookViewId="0">
      <selection sqref="A1:Y112"/>
    </sheetView>
  </sheetViews>
  <sheetFormatPr baseColWidth="10" defaultRowHeight="15" x14ac:dyDescent="0.25"/>
  <cols>
    <col min="7" max="7" width="14" customWidth="1"/>
    <col min="8" max="8" width="14.42578125" customWidth="1"/>
  </cols>
  <sheetData>
    <row r="1" spans="1:25" ht="2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3.2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x14ac:dyDescent="0.25">
      <c r="A4" s="3" t="s">
        <v>2</v>
      </c>
      <c r="B4" s="4">
        <v>2023</v>
      </c>
      <c r="C4" s="4"/>
      <c r="D4" s="4"/>
      <c r="E4" s="4"/>
      <c r="F4" s="4"/>
      <c r="G4" s="5"/>
      <c r="H4" s="5"/>
    </row>
    <row r="5" spans="1:25" x14ac:dyDescent="0.25">
      <c r="A5" s="6"/>
      <c r="B5" s="7" t="s">
        <v>3</v>
      </c>
      <c r="C5" s="8" t="s">
        <v>4</v>
      </c>
      <c r="D5" s="8"/>
      <c r="E5" s="8"/>
      <c r="F5" s="8"/>
      <c r="G5" s="8"/>
      <c r="H5" s="8"/>
      <c r="I5" s="8"/>
    </row>
    <row r="6" spans="1:25" x14ac:dyDescent="0.25">
      <c r="A6" s="9" t="s">
        <v>5</v>
      </c>
      <c r="B6" s="9"/>
      <c r="C6" s="10" t="s">
        <v>6</v>
      </c>
      <c r="D6" s="11" t="s">
        <v>7</v>
      </c>
      <c r="E6" s="11"/>
      <c r="F6" s="11"/>
      <c r="G6" s="11"/>
      <c r="H6" s="11"/>
      <c r="I6" s="11"/>
      <c r="J6" s="11"/>
    </row>
    <row r="7" spans="1:25" x14ac:dyDescent="0.25">
      <c r="A7" s="9" t="s">
        <v>8</v>
      </c>
      <c r="B7" s="9"/>
      <c r="C7" s="10" t="s">
        <v>9</v>
      </c>
      <c r="D7" s="11" t="s">
        <v>7</v>
      </c>
      <c r="E7" s="11"/>
      <c r="F7" s="11"/>
      <c r="G7" s="11"/>
      <c r="H7" s="11"/>
      <c r="I7" s="11"/>
      <c r="J7" s="11"/>
    </row>
    <row r="8" spans="1:25" x14ac:dyDescent="0.25">
      <c r="A8" s="9" t="s">
        <v>10</v>
      </c>
      <c r="B8" s="9"/>
      <c r="C8" s="10" t="s">
        <v>11</v>
      </c>
      <c r="D8" s="11" t="s">
        <v>12</v>
      </c>
      <c r="E8" s="11"/>
      <c r="F8" s="11"/>
      <c r="G8" s="11"/>
      <c r="H8" s="11"/>
      <c r="I8" s="11"/>
      <c r="J8" s="11"/>
      <c r="K8" s="41" t="s">
        <v>92</v>
      </c>
      <c r="L8" s="42"/>
      <c r="V8" s="12"/>
    </row>
    <row r="9" spans="1:25" x14ac:dyDescent="0.25">
      <c r="A9" s="13" t="s">
        <v>13</v>
      </c>
      <c r="B9" s="14"/>
      <c r="C9" s="14"/>
      <c r="D9" s="14"/>
      <c r="E9" s="14"/>
      <c r="K9" s="12"/>
    </row>
    <row r="10" spans="1:25" x14ac:dyDescent="0.25">
      <c r="A10" s="15" t="s">
        <v>14</v>
      </c>
      <c r="B10" s="14"/>
      <c r="C10" s="14"/>
      <c r="D10" s="14"/>
      <c r="E10" s="14"/>
      <c r="K10" s="12"/>
    </row>
    <row r="11" spans="1:25" x14ac:dyDescent="0.25">
      <c r="A11" s="15" t="s">
        <v>15</v>
      </c>
      <c r="B11" s="14"/>
      <c r="C11" s="14"/>
      <c r="D11" s="14"/>
      <c r="E11" s="14"/>
      <c r="K11" s="12"/>
    </row>
    <row r="12" spans="1:25" ht="15.75" thickBot="1" x14ac:dyDescent="0.3">
      <c r="A12" s="14"/>
      <c r="B12" s="14"/>
      <c r="C12" s="14"/>
      <c r="D12" s="14"/>
      <c r="E12" s="14"/>
      <c r="I12" s="16"/>
      <c r="K12" s="12"/>
    </row>
    <row r="13" spans="1:25" ht="60.75" thickBot="1" x14ac:dyDescent="0.3">
      <c r="A13" s="43" t="s">
        <v>16</v>
      </c>
      <c r="B13" s="43" t="s">
        <v>17</v>
      </c>
      <c r="C13" s="43" t="s">
        <v>18</v>
      </c>
      <c r="D13" s="43" t="s">
        <v>19</v>
      </c>
      <c r="E13" s="43" t="s">
        <v>20</v>
      </c>
      <c r="F13" s="43" t="s">
        <v>21</v>
      </c>
      <c r="G13" s="44" t="s">
        <v>22</v>
      </c>
      <c r="H13" s="45" t="s">
        <v>23</v>
      </c>
      <c r="I13" s="46" t="s">
        <v>24</v>
      </c>
      <c r="J13" s="47" t="s">
        <v>25</v>
      </c>
      <c r="K13" s="48" t="s">
        <v>26</v>
      </c>
      <c r="L13" s="49" t="s">
        <v>27</v>
      </c>
      <c r="M13" s="46" t="s">
        <v>28</v>
      </c>
      <c r="N13" s="47" t="s">
        <v>29</v>
      </c>
      <c r="O13" s="50" t="s">
        <v>30</v>
      </c>
      <c r="P13" s="49" t="s">
        <v>31</v>
      </c>
      <c r="Q13" s="46" t="s">
        <v>32</v>
      </c>
      <c r="R13" s="47" t="s">
        <v>33</v>
      </c>
      <c r="S13" s="50" t="s">
        <v>34</v>
      </c>
      <c r="T13" s="49" t="s">
        <v>35</v>
      </c>
      <c r="U13" s="46" t="s">
        <v>36</v>
      </c>
      <c r="V13" s="47" t="s">
        <v>37</v>
      </c>
      <c r="W13" s="50" t="s">
        <v>38</v>
      </c>
      <c r="X13" s="49" t="s">
        <v>39</v>
      </c>
      <c r="Y13" s="51" t="s">
        <v>40</v>
      </c>
    </row>
    <row r="14" spans="1:25" ht="30" x14ac:dyDescent="0.25">
      <c r="A14" s="22" t="s">
        <v>41</v>
      </c>
      <c r="B14" s="23">
        <v>2.1</v>
      </c>
      <c r="C14" s="23">
        <v>100</v>
      </c>
      <c r="D14" s="24" t="s">
        <v>42</v>
      </c>
      <c r="E14" s="52"/>
      <c r="F14" s="24" t="s">
        <v>41</v>
      </c>
      <c r="G14" s="53" t="s">
        <v>43</v>
      </c>
      <c r="H14" s="54" t="s">
        <v>44</v>
      </c>
      <c r="I14" s="55">
        <f>+I16+I18+I20+I22</f>
        <v>149786373.41</v>
      </c>
      <c r="J14" s="55">
        <f>+J16+J18+J20+J22</f>
        <v>0</v>
      </c>
      <c r="K14" s="55">
        <f t="shared" ref="K14" si="0">+K16+K18+K20+K22</f>
        <v>0</v>
      </c>
      <c r="L14" s="55">
        <f>+L16+L18+L20+L22</f>
        <v>149786373.41</v>
      </c>
      <c r="M14" s="55">
        <f>+M16+M18+M20+M22</f>
        <v>0</v>
      </c>
      <c r="N14" s="55">
        <f>+N16+N18+N20+N22</f>
        <v>0</v>
      </c>
      <c r="O14" s="55">
        <f t="shared" ref="O14" si="1">+O16+O18+O20+O22</f>
        <v>0</v>
      </c>
      <c r="P14" s="55">
        <f>+P16+P18+P20+P22</f>
        <v>0</v>
      </c>
      <c r="Q14" s="55">
        <f>+Q16+Q18+Q20+Q22</f>
        <v>0</v>
      </c>
      <c r="R14" s="55">
        <f>+R16+R18+R20+R22</f>
        <v>0</v>
      </c>
      <c r="S14" s="55">
        <f t="shared" ref="S14" si="2">+S16+S18+S20+S22</f>
        <v>0</v>
      </c>
      <c r="T14" s="55">
        <f>+T16+T18+T20+T22</f>
        <v>0</v>
      </c>
      <c r="U14" s="55">
        <f>+U16+U18+U20+U22</f>
        <v>0</v>
      </c>
      <c r="V14" s="55">
        <f>+V16+V18+V20+V22</f>
        <v>0</v>
      </c>
      <c r="W14" s="55">
        <f t="shared" ref="W14" si="3">+W16+W18+W20+W22</f>
        <v>0</v>
      </c>
      <c r="X14" s="55">
        <f>+X16+X18+X20+X22</f>
        <v>0</v>
      </c>
      <c r="Y14" s="55">
        <f>+Y16+Y18+Y20+Y22</f>
        <v>149786373.41</v>
      </c>
    </row>
    <row r="15" spans="1:25" ht="30" x14ac:dyDescent="0.25">
      <c r="A15" s="22"/>
      <c r="B15" s="23"/>
      <c r="C15" s="23"/>
      <c r="D15" s="24"/>
      <c r="E15" s="56"/>
      <c r="F15" s="24"/>
      <c r="G15" s="53" t="s">
        <v>45</v>
      </c>
      <c r="H15" s="54" t="s">
        <v>46</v>
      </c>
      <c r="I15" s="55">
        <f>+I17+I19+I21+I23</f>
        <v>10224929.809999999</v>
      </c>
      <c r="J15" s="55">
        <f>+J17+J21+J23</f>
        <v>10224929.809999999</v>
      </c>
      <c r="K15" s="55">
        <f t="shared" ref="K15" si="4">+K17+K21+K23</f>
        <v>10224929.809999999</v>
      </c>
      <c r="L15" s="57">
        <f>+L17+L19+L21+L23</f>
        <v>38861859.43</v>
      </c>
      <c r="M15" s="55">
        <f>+M17+M19+M21+M23</f>
        <v>12829212.809999999</v>
      </c>
      <c r="N15" s="55">
        <f>+N17+N21+N23</f>
        <v>10224929.809999999</v>
      </c>
      <c r="O15" s="55">
        <f t="shared" ref="O15" si="5">+O17+O21+O23</f>
        <v>10224929.809999999</v>
      </c>
      <c r="P15" s="57">
        <f>+P17+P19+P21+P23</f>
        <v>33329072.43</v>
      </c>
      <c r="Q15" s="55">
        <f>+Q17+Q19+Q21+Q23</f>
        <v>10224929.809999999</v>
      </c>
      <c r="R15" s="55">
        <f>+R17+R21+R23</f>
        <v>10224929.809999999</v>
      </c>
      <c r="S15" s="55">
        <f t="shared" ref="S15" si="6">+S17+S21+S23</f>
        <v>10224929.809999999</v>
      </c>
      <c r="T15" s="57">
        <f>+T17+T19+T21+T23</f>
        <v>30674789.43</v>
      </c>
      <c r="U15" s="55">
        <f>+U17+U19+U21+U23</f>
        <v>10224929.809999999</v>
      </c>
      <c r="V15" s="55">
        <f>+V17+V21+V23</f>
        <v>19126966.5</v>
      </c>
      <c r="W15" s="55">
        <f t="shared" ref="W15" si="7">+W17+W21+W23</f>
        <v>10224929.809999999</v>
      </c>
      <c r="X15" s="57">
        <f>+X17+X19+X21+X23</f>
        <v>46920652.119999997</v>
      </c>
      <c r="Y15" s="55">
        <f>+Y17+Y19+Y21+Y23</f>
        <v>149786373.41</v>
      </c>
    </row>
    <row r="16" spans="1:25" ht="30" x14ac:dyDescent="0.25">
      <c r="A16" s="27" t="s">
        <v>41</v>
      </c>
      <c r="B16" s="28" t="s">
        <v>47</v>
      </c>
      <c r="C16" s="28">
        <v>100</v>
      </c>
      <c r="D16" s="29" t="s">
        <v>42</v>
      </c>
      <c r="E16" s="58"/>
      <c r="F16" s="29" t="s">
        <v>41</v>
      </c>
      <c r="G16" s="59" t="s">
        <v>43</v>
      </c>
      <c r="H16" s="60" t="s">
        <v>44</v>
      </c>
      <c r="I16" s="31">
        <f>I17*13+I21+265</f>
        <v>114619296.97</v>
      </c>
      <c r="J16" s="61">
        <v>0</v>
      </c>
      <c r="K16" s="61">
        <v>0</v>
      </c>
      <c r="L16" s="57">
        <f>SUM(I16:K16)</f>
        <v>114619296.97</v>
      </c>
      <c r="M16" s="61">
        <v>0</v>
      </c>
      <c r="N16" s="61">
        <v>0</v>
      </c>
      <c r="O16" s="62"/>
      <c r="P16" s="63">
        <f t="shared" ref="P16:P107" si="8">SUM(M16:O16)</f>
        <v>0</v>
      </c>
      <c r="Q16" s="61">
        <v>0</v>
      </c>
      <c r="R16" s="61">
        <v>0</v>
      </c>
      <c r="S16" s="62"/>
      <c r="T16" s="63">
        <f t="shared" ref="T16:T107" si="9">SUM(Q16:S16)</f>
        <v>0</v>
      </c>
      <c r="U16" s="61">
        <v>0</v>
      </c>
      <c r="V16" s="61">
        <v>0</v>
      </c>
      <c r="W16" s="62"/>
      <c r="X16" s="63">
        <f t="shared" ref="X16:X107" si="10">SUM(U16:W16)</f>
        <v>0</v>
      </c>
      <c r="Y16" s="64">
        <f>SUM(L16+P16+T16+X16)</f>
        <v>114619296.97</v>
      </c>
    </row>
    <row r="17" spans="1:25" ht="30" x14ac:dyDescent="0.25">
      <c r="A17" s="27"/>
      <c r="B17" s="28"/>
      <c r="C17" s="28"/>
      <c r="D17" s="29"/>
      <c r="E17" s="65"/>
      <c r="F17" s="29"/>
      <c r="G17" s="59" t="s">
        <v>45</v>
      </c>
      <c r="H17" s="60" t="s">
        <v>46</v>
      </c>
      <c r="I17" s="61">
        <v>8809771.6899999995</v>
      </c>
      <c r="J17" s="61">
        <f>SUM(I17)</f>
        <v>8809771.6899999995</v>
      </c>
      <c r="K17" s="61">
        <f>SUM(I17)</f>
        <v>8809771.6899999995</v>
      </c>
      <c r="L17" s="57">
        <f t="shared" ref="L17:L107" si="11">SUM(I17:K17)</f>
        <v>26429315.07</v>
      </c>
      <c r="M17" s="61">
        <v>8809771.6899999995</v>
      </c>
      <c r="N17" s="61">
        <f>SUM(M17)</f>
        <v>8809771.6899999995</v>
      </c>
      <c r="O17" s="61">
        <f>SUM(M17)</f>
        <v>8809771.6899999995</v>
      </c>
      <c r="P17" s="57">
        <f t="shared" si="8"/>
        <v>26429315.07</v>
      </c>
      <c r="Q17" s="61">
        <v>8809771.6899999995</v>
      </c>
      <c r="R17" s="61">
        <f>SUM(Q17)</f>
        <v>8809771.6899999995</v>
      </c>
      <c r="S17" s="61">
        <f>SUM(Q17)</f>
        <v>8809771.6899999995</v>
      </c>
      <c r="T17" s="57">
        <f t="shared" si="9"/>
        <v>26429315.07</v>
      </c>
      <c r="U17" s="61">
        <v>8809771.6899999995</v>
      </c>
      <c r="V17" s="61">
        <f>SUM(U17*2)+V21+265</f>
        <v>17711808.379999999</v>
      </c>
      <c r="W17" s="61">
        <f>SUM(U17)</f>
        <v>8809771.6899999995</v>
      </c>
      <c r="X17" s="57">
        <f t="shared" si="10"/>
        <v>35331351.759999998</v>
      </c>
      <c r="Y17" s="64">
        <f t="shared" ref="Y17:Y107" si="12">SUM(L17+P17+T17+X17)</f>
        <v>114619296.97</v>
      </c>
    </row>
    <row r="18" spans="1:25" ht="30" x14ac:dyDescent="0.25">
      <c r="A18" s="27" t="s">
        <v>41</v>
      </c>
      <c r="B18" s="28" t="s">
        <v>48</v>
      </c>
      <c r="C18" s="28">
        <v>100</v>
      </c>
      <c r="D18" s="29" t="s">
        <v>42</v>
      </c>
      <c r="E18" s="58" t="s">
        <v>93</v>
      </c>
      <c r="F18" s="29" t="s">
        <v>41</v>
      </c>
      <c r="G18" s="59" t="s">
        <v>43</v>
      </c>
      <c r="H18" s="60" t="s">
        <v>44</v>
      </c>
      <c r="I18" s="61">
        <f>SUM(K19+M19+N19+V19)</f>
        <v>18185179</v>
      </c>
      <c r="J18" s="61">
        <v>0</v>
      </c>
      <c r="K18" s="61">
        <v>0</v>
      </c>
      <c r="L18" s="57">
        <f t="shared" ref="L18:L19" si="13">SUM(I18:K18)</f>
        <v>18185179</v>
      </c>
      <c r="M18" s="61">
        <v>0</v>
      </c>
      <c r="N18" s="61">
        <v>0</v>
      </c>
      <c r="O18" s="61">
        <v>0</v>
      </c>
      <c r="P18" s="63">
        <f t="shared" ref="P18:P19" si="14">SUM(M18:O18)</f>
        <v>0</v>
      </c>
      <c r="Q18" s="61">
        <v>0</v>
      </c>
      <c r="R18" s="61">
        <v>0</v>
      </c>
      <c r="S18" s="61">
        <v>0</v>
      </c>
      <c r="T18" s="63">
        <f t="shared" ref="T18:T19" si="15">SUM(Q18:S18)</f>
        <v>0</v>
      </c>
      <c r="U18" s="61">
        <v>0</v>
      </c>
      <c r="V18" s="61">
        <v>0</v>
      </c>
      <c r="W18" s="62"/>
      <c r="X18" s="63">
        <f t="shared" ref="X18:X19" si="16">SUM(U18:W18)</f>
        <v>0</v>
      </c>
      <c r="Y18" s="64">
        <f t="shared" si="12"/>
        <v>18185179</v>
      </c>
    </row>
    <row r="19" spans="1:25" ht="30" x14ac:dyDescent="0.25">
      <c r="A19" s="27"/>
      <c r="B19" s="28"/>
      <c r="C19" s="28"/>
      <c r="D19" s="29"/>
      <c r="E19" s="65"/>
      <c r="F19" s="29"/>
      <c r="G19" s="59" t="s">
        <v>45</v>
      </c>
      <c r="H19" s="60" t="s">
        <v>46</v>
      </c>
      <c r="I19" s="61">
        <v>0</v>
      </c>
      <c r="J19" s="61">
        <v>0</v>
      </c>
      <c r="K19" s="61">
        <v>8187070</v>
      </c>
      <c r="L19" s="57">
        <f t="shared" si="13"/>
        <v>8187070</v>
      </c>
      <c r="M19" s="61">
        <v>2604283</v>
      </c>
      <c r="N19" s="61">
        <v>50000</v>
      </c>
      <c r="O19" s="61">
        <v>0</v>
      </c>
      <c r="P19" s="57">
        <f t="shared" si="14"/>
        <v>2654283</v>
      </c>
      <c r="Q19" s="61">
        <v>0</v>
      </c>
      <c r="R19" s="61">
        <v>0</v>
      </c>
      <c r="S19" s="61">
        <v>0</v>
      </c>
      <c r="T19" s="57">
        <f t="shared" si="15"/>
        <v>0</v>
      </c>
      <c r="U19" s="61">
        <v>0</v>
      </c>
      <c r="V19" s="61">
        <v>7343826</v>
      </c>
      <c r="W19" s="61">
        <v>0</v>
      </c>
      <c r="X19" s="57">
        <f t="shared" si="16"/>
        <v>7343826</v>
      </c>
      <c r="Y19" s="64">
        <f t="shared" si="12"/>
        <v>18185179</v>
      </c>
    </row>
    <row r="20" spans="1:25" ht="30" x14ac:dyDescent="0.25">
      <c r="A20" s="27" t="s">
        <v>41</v>
      </c>
      <c r="B20" s="28" t="s">
        <v>48</v>
      </c>
      <c r="C20" s="28">
        <v>100</v>
      </c>
      <c r="D20" s="29" t="s">
        <v>42</v>
      </c>
      <c r="E20" s="14"/>
      <c r="F20" s="29" t="s">
        <v>41</v>
      </c>
      <c r="G20" s="59" t="s">
        <v>43</v>
      </c>
      <c r="H20" s="60" t="s">
        <v>44</v>
      </c>
      <c r="I20" s="61">
        <f>92000*12</f>
        <v>1104000</v>
      </c>
      <c r="J20" s="61">
        <v>0</v>
      </c>
      <c r="K20" s="61">
        <v>0</v>
      </c>
      <c r="L20" s="57">
        <f t="shared" si="11"/>
        <v>1104000</v>
      </c>
      <c r="M20" s="61">
        <v>0</v>
      </c>
      <c r="N20" s="61">
        <v>0</v>
      </c>
      <c r="O20" s="61">
        <v>0</v>
      </c>
      <c r="P20" s="57">
        <f t="shared" si="8"/>
        <v>0</v>
      </c>
      <c r="Q20" s="61">
        <v>0</v>
      </c>
      <c r="R20" s="61">
        <v>0</v>
      </c>
      <c r="S20" s="61">
        <v>0</v>
      </c>
      <c r="T20" s="57">
        <f t="shared" si="9"/>
        <v>0</v>
      </c>
      <c r="U20" s="61">
        <v>0</v>
      </c>
      <c r="V20" s="61">
        <v>0</v>
      </c>
      <c r="W20" s="61">
        <v>0</v>
      </c>
      <c r="X20" s="57">
        <f t="shared" si="10"/>
        <v>0</v>
      </c>
      <c r="Y20" s="64">
        <f>SUM(L20+P20+T20+X20)</f>
        <v>1104000</v>
      </c>
    </row>
    <row r="21" spans="1:25" ht="30" x14ac:dyDescent="0.25">
      <c r="A21" s="27"/>
      <c r="B21" s="28"/>
      <c r="C21" s="28"/>
      <c r="D21" s="29"/>
      <c r="E21" s="14"/>
      <c r="F21" s="29"/>
      <c r="G21" s="59" t="s">
        <v>45</v>
      </c>
      <c r="H21" s="60" t="s">
        <v>46</v>
      </c>
      <c r="I21" s="61">
        <v>92000</v>
      </c>
      <c r="J21" s="61">
        <f>SUM(I21)</f>
        <v>92000</v>
      </c>
      <c r="K21" s="61">
        <f>SUM(I21)</f>
        <v>92000</v>
      </c>
      <c r="L21" s="57">
        <f t="shared" si="11"/>
        <v>276000</v>
      </c>
      <c r="M21" s="61">
        <v>92000</v>
      </c>
      <c r="N21" s="61">
        <f>SUM(M21)</f>
        <v>92000</v>
      </c>
      <c r="O21" s="61">
        <f>SUM(M21)</f>
        <v>92000</v>
      </c>
      <c r="P21" s="57">
        <f t="shared" si="8"/>
        <v>276000</v>
      </c>
      <c r="Q21" s="61">
        <v>92000</v>
      </c>
      <c r="R21" s="61">
        <f>SUM(Q21)</f>
        <v>92000</v>
      </c>
      <c r="S21" s="61">
        <f>SUM(Q21)</f>
        <v>92000</v>
      </c>
      <c r="T21" s="57">
        <f t="shared" si="9"/>
        <v>276000</v>
      </c>
      <c r="U21" s="61">
        <v>92000</v>
      </c>
      <c r="V21" s="61">
        <f>SUM(U21)</f>
        <v>92000</v>
      </c>
      <c r="W21" s="61">
        <f>SUM(U21)</f>
        <v>92000</v>
      </c>
      <c r="X21" s="57">
        <f t="shared" si="10"/>
        <v>276000</v>
      </c>
      <c r="Y21" s="64">
        <f t="shared" si="12"/>
        <v>1104000</v>
      </c>
    </row>
    <row r="22" spans="1:25" ht="30" x14ac:dyDescent="0.25">
      <c r="A22" s="27" t="s">
        <v>41</v>
      </c>
      <c r="B22" s="28" t="s">
        <v>49</v>
      </c>
      <c r="C22" s="28">
        <v>100</v>
      </c>
      <c r="D22" s="29" t="s">
        <v>42</v>
      </c>
      <c r="E22" s="58"/>
      <c r="F22" s="29" t="s">
        <v>41</v>
      </c>
      <c r="G22" s="59" t="s">
        <v>43</v>
      </c>
      <c r="H22" s="60" t="s">
        <v>44</v>
      </c>
      <c r="I22" s="61">
        <f>SUM(I23*12)</f>
        <v>15877897.439999998</v>
      </c>
      <c r="J22" s="61">
        <v>0</v>
      </c>
      <c r="K22" s="61">
        <v>0</v>
      </c>
      <c r="L22" s="57">
        <f t="shared" si="11"/>
        <v>15877897.439999998</v>
      </c>
      <c r="M22" s="61">
        <v>0</v>
      </c>
      <c r="N22" s="61">
        <v>0</v>
      </c>
      <c r="O22" s="61"/>
      <c r="P22" s="57">
        <f t="shared" si="8"/>
        <v>0</v>
      </c>
      <c r="Q22" s="61">
        <v>0</v>
      </c>
      <c r="R22" s="61">
        <v>0</v>
      </c>
      <c r="S22" s="61">
        <v>0</v>
      </c>
      <c r="T22" s="57">
        <f t="shared" si="9"/>
        <v>0</v>
      </c>
      <c r="U22" s="61">
        <v>0</v>
      </c>
      <c r="V22" s="61">
        <v>0</v>
      </c>
      <c r="W22" s="61">
        <v>0</v>
      </c>
      <c r="X22" s="57">
        <f t="shared" si="10"/>
        <v>0</v>
      </c>
      <c r="Y22" s="64">
        <f t="shared" si="12"/>
        <v>15877897.439999998</v>
      </c>
    </row>
    <row r="23" spans="1:25" ht="30.75" thickBot="1" x14ac:dyDescent="0.3">
      <c r="A23" s="27"/>
      <c r="B23" s="28"/>
      <c r="C23" s="28"/>
      <c r="D23" s="29"/>
      <c r="E23" s="65"/>
      <c r="F23" s="29"/>
      <c r="G23" s="59" t="s">
        <v>45</v>
      </c>
      <c r="H23" s="60" t="s">
        <v>46</v>
      </c>
      <c r="I23" s="61">
        <v>1323158.1199999999</v>
      </c>
      <c r="J23" s="61">
        <f>SUM(I23)</f>
        <v>1323158.1199999999</v>
      </c>
      <c r="K23" s="61">
        <f>SUM(I23)</f>
        <v>1323158.1199999999</v>
      </c>
      <c r="L23" s="57">
        <f t="shared" si="11"/>
        <v>3969474.3599999994</v>
      </c>
      <c r="M23" s="61">
        <v>1323158.1199999999</v>
      </c>
      <c r="N23" s="61">
        <f>SUM(M23)</f>
        <v>1323158.1199999999</v>
      </c>
      <c r="O23" s="61">
        <f>SUM(M23)</f>
        <v>1323158.1199999999</v>
      </c>
      <c r="P23" s="57">
        <f t="shared" si="8"/>
        <v>3969474.3599999994</v>
      </c>
      <c r="Q23" s="61">
        <v>1323158.1199999999</v>
      </c>
      <c r="R23" s="61">
        <f>SUM(Q23)</f>
        <v>1323158.1199999999</v>
      </c>
      <c r="S23" s="61">
        <f>SUM(Q23)</f>
        <v>1323158.1199999999</v>
      </c>
      <c r="T23" s="57">
        <f t="shared" si="9"/>
        <v>3969474.3599999994</v>
      </c>
      <c r="U23" s="61">
        <v>1323158.1199999999</v>
      </c>
      <c r="V23" s="61">
        <f>SUM(U23)</f>
        <v>1323158.1199999999</v>
      </c>
      <c r="W23" s="61">
        <f>SUM(U23)</f>
        <v>1323158.1199999999</v>
      </c>
      <c r="X23" s="57">
        <f t="shared" si="10"/>
        <v>3969474.3599999994</v>
      </c>
      <c r="Y23" s="64">
        <f t="shared" si="12"/>
        <v>15877897.439999998</v>
      </c>
    </row>
    <row r="24" spans="1:25" ht="30" x14ac:dyDescent="0.25">
      <c r="A24" s="22" t="s">
        <v>41</v>
      </c>
      <c r="B24" s="23">
        <v>2.2000000000000002</v>
      </c>
      <c r="C24" s="23">
        <v>100</v>
      </c>
      <c r="D24" s="24" t="s">
        <v>42</v>
      </c>
      <c r="E24" s="52"/>
      <c r="F24" s="24" t="s">
        <v>41</v>
      </c>
      <c r="G24" s="53" t="s">
        <v>43</v>
      </c>
      <c r="H24" s="54" t="s">
        <v>44</v>
      </c>
      <c r="I24" s="55">
        <f>+I26+I28+I30+I32+I34+I36+I38+I40+I42</f>
        <v>8500452</v>
      </c>
      <c r="J24" s="55">
        <f t="shared" ref="J24:Y25" si="17">+J26+J28+J30+J32+J34+J36+J38+J40+J42</f>
        <v>0</v>
      </c>
      <c r="K24" s="55">
        <f t="shared" si="17"/>
        <v>0</v>
      </c>
      <c r="L24" s="57">
        <f t="shared" si="17"/>
        <v>8500452</v>
      </c>
      <c r="M24" s="55">
        <f t="shared" si="17"/>
        <v>4462500</v>
      </c>
      <c r="N24" s="55">
        <f t="shared" si="17"/>
        <v>0</v>
      </c>
      <c r="O24" s="55">
        <f t="shared" si="17"/>
        <v>0</v>
      </c>
      <c r="P24" s="57">
        <f t="shared" si="17"/>
        <v>4462500</v>
      </c>
      <c r="Q24" s="55">
        <f t="shared" si="17"/>
        <v>3887500</v>
      </c>
      <c r="R24" s="55">
        <f t="shared" si="17"/>
        <v>0</v>
      </c>
      <c r="S24" s="55">
        <f t="shared" si="17"/>
        <v>0</v>
      </c>
      <c r="T24" s="57">
        <f t="shared" si="17"/>
        <v>3887500</v>
      </c>
      <c r="U24" s="55">
        <f t="shared" si="17"/>
        <v>2857500</v>
      </c>
      <c r="V24" s="55">
        <f t="shared" si="17"/>
        <v>0</v>
      </c>
      <c r="W24" s="55">
        <f t="shared" si="17"/>
        <v>0</v>
      </c>
      <c r="X24" s="57">
        <f t="shared" si="17"/>
        <v>2857500</v>
      </c>
      <c r="Y24" s="57">
        <f t="shared" si="17"/>
        <v>19707952</v>
      </c>
    </row>
    <row r="25" spans="1:25" ht="30" x14ac:dyDescent="0.25">
      <c r="A25" s="22"/>
      <c r="B25" s="23"/>
      <c r="C25" s="23"/>
      <c r="D25" s="24"/>
      <c r="E25" s="56"/>
      <c r="F25" s="24"/>
      <c r="G25" s="53" t="s">
        <v>45</v>
      </c>
      <c r="H25" s="54" t="s">
        <v>46</v>
      </c>
      <c r="I25" s="55">
        <f>+I27+I29+I31+I33+I35+I37+I39+I41+I43</f>
        <v>1496912.6666666667</v>
      </c>
      <c r="J25" s="55">
        <f t="shared" si="17"/>
        <v>2485912.666666667</v>
      </c>
      <c r="K25" s="55">
        <f t="shared" si="17"/>
        <v>1304912.6666666667</v>
      </c>
      <c r="L25" s="57">
        <f t="shared" si="17"/>
        <v>5287738</v>
      </c>
      <c r="M25" s="55">
        <f t="shared" si="17"/>
        <v>2428912.666666667</v>
      </c>
      <c r="N25" s="55">
        <f t="shared" si="17"/>
        <v>1583912.6666666667</v>
      </c>
      <c r="O25" s="55">
        <f t="shared" si="17"/>
        <v>1378912.6666666667</v>
      </c>
      <c r="P25" s="57">
        <f t="shared" si="17"/>
        <v>5391738</v>
      </c>
      <c r="Q25" s="55">
        <f t="shared" si="17"/>
        <v>1678912.6666666667</v>
      </c>
      <c r="R25" s="55">
        <f t="shared" si="17"/>
        <v>1633912.6666666667</v>
      </c>
      <c r="S25" s="55">
        <f t="shared" si="17"/>
        <v>1428912.6666666667</v>
      </c>
      <c r="T25" s="57">
        <f t="shared" si="17"/>
        <v>4741738</v>
      </c>
      <c r="U25" s="55">
        <f t="shared" si="17"/>
        <v>1428912.6666666667</v>
      </c>
      <c r="V25" s="55">
        <f t="shared" si="17"/>
        <v>1428912.6666666667</v>
      </c>
      <c r="W25" s="55">
        <f t="shared" si="17"/>
        <v>1428912.6666666667</v>
      </c>
      <c r="X25" s="57">
        <f t="shared" si="17"/>
        <v>4286738</v>
      </c>
      <c r="Y25" s="57">
        <f t="shared" si="17"/>
        <v>19707952</v>
      </c>
    </row>
    <row r="26" spans="1:25" ht="30" x14ac:dyDescent="0.25">
      <c r="A26" s="27" t="s">
        <v>41</v>
      </c>
      <c r="B26" s="28" t="s">
        <v>50</v>
      </c>
      <c r="C26" s="28">
        <v>100</v>
      </c>
      <c r="D26" s="29" t="s">
        <v>42</v>
      </c>
      <c r="E26" s="58"/>
      <c r="F26" s="27" t="s">
        <v>41</v>
      </c>
      <c r="G26" s="59" t="s">
        <v>43</v>
      </c>
      <c r="H26" s="60" t="s">
        <v>44</v>
      </c>
      <c r="I26" s="61">
        <v>4141952</v>
      </c>
      <c r="J26" s="61">
        <v>0</v>
      </c>
      <c r="K26" s="61">
        <v>0</v>
      </c>
      <c r="L26" s="57">
        <f t="shared" si="11"/>
        <v>4141952</v>
      </c>
      <c r="M26" s="61">
        <v>0</v>
      </c>
      <c r="N26" s="61">
        <v>0</v>
      </c>
      <c r="O26" s="61">
        <v>0</v>
      </c>
      <c r="P26" s="57">
        <f t="shared" si="8"/>
        <v>0</v>
      </c>
      <c r="Q26" s="61">
        <v>0</v>
      </c>
      <c r="R26" s="61">
        <v>0</v>
      </c>
      <c r="S26" s="61"/>
      <c r="T26" s="57">
        <f t="shared" si="9"/>
        <v>0</v>
      </c>
      <c r="U26" s="61"/>
      <c r="V26" s="61"/>
      <c r="W26" s="61"/>
      <c r="X26" s="57">
        <f t="shared" si="10"/>
        <v>0</v>
      </c>
      <c r="Y26" s="64">
        <f t="shared" si="12"/>
        <v>4141952</v>
      </c>
    </row>
    <row r="27" spans="1:25" ht="30" x14ac:dyDescent="0.25">
      <c r="A27" s="27"/>
      <c r="B27" s="28"/>
      <c r="C27" s="28"/>
      <c r="D27" s="29"/>
      <c r="E27" s="65"/>
      <c r="F27" s="27"/>
      <c r="G27" s="59" t="s">
        <v>45</v>
      </c>
      <c r="H27" s="60" t="s">
        <v>46</v>
      </c>
      <c r="I27" s="61">
        <f>SUM(I26/12)</f>
        <v>345162.66666666669</v>
      </c>
      <c r="J27" s="61">
        <v>345162.66666666669</v>
      </c>
      <c r="K27" s="61">
        <v>345162.66666666669</v>
      </c>
      <c r="L27" s="57">
        <f t="shared" si="11"/>
        <v>1035488</v>
      </c>
      <c r="M27" s="61">
        <v>345162.66666666669</v>
      </c>
      <c r="N27" s="61">
        <v>345162.66666666669</v>
      </c>
      <c r="O27" s="61">
        <v>345162.66666666669</v>
      </c>
      <c r="P27" s="57">
        <f t="shared" si="8"/>
        <v>1035488</v>
      </c>
      <c r="Q27" s="61">
        <v>345162.66666666669</v>
      </c>
      <c r="R27" s="61">
        <v>345162.66666666669</v>
      </c>
      <c r="S27" s="61">
        <v>345162.66666666669</v>
      </c>
      <c r="T27" s="57">
        <f t="shared" si="9"/>
        <v>1035488</v>
      </c>
      <c r="U27" s="61">
        <v>345162.66666666669</v>
      </c>
      <c r="V27" s="61">
        <v>345162.66666666669</v>
      </c>
      <c r="W27" s="61">
        <v>345162.66666666669</v>
      </c>
      <c r="X27" s="57">
        <f t="shared" si="10"/>
        <v>1035488</v>
      </c>
      <c r="Y27" s="64">
        <f>SUM(L27+P27+T27+X27)</f>
        <v>4141952</v>
      </c>
    </row>
    <row r="28" spans="1:25" ht="30" x14ac:dyDescent="0.25">
      <c r="A28" s="27" t="s">
        <v>41</v>
      </c>
      <c r="B28" s="28" t="s">
        <v>51</v>
      </c>
      <c r="C28" s="28">
        <v>100</v>
      </c>
      <c r="D28" s="29" t="s">
        <v>42</v>
      </c>
      <c r="E28" s="58" t="s">
        <v>52</v>
      </c>
      <c r="F28" s="27" t="s">
        <v>41</v>
      </c>
      <c r="G28" s="59" t="s">
        <v>43</v>
      </c>
      <c r="H28" s="60" t="s">
        <v>44</v>
      </c>
      <c r="I28" s="61">
        <v>100000</v>
      </c>
      <c r="J28" s="61">
        <v>0</v>
      </c>
      <c r="K28" s="61">
        <v>0</v>
      </c>
      <c r="L28" s="57">
        <f t="shared" si="11"/>
        <v>100000</v>
      </c>
      <c r="M28" s="61">
        <v>100000</v>
      </c>
      <c r="N28" s="61">
        <v>0</v>
      </c>
      <c r="O28" s="61">
        <v>0</v>
      </c>
      <c r="P28" s="57">
        <f t="shared" si="8"/>
        <v>100000</v>
      </c>
      <c r="Q28" s="61">
        <v>100000</v>
      </c>
      <c r="R28" s="61">
        <v>0</v>
      </c>
      <c r="S28" s="61">
        <v>0</v>
      </c>
      <c r="T28" s="57">
        <f t="shared" si="9"/>
        <v>100000</v>
      </c>
      <c r="U28" s="61">
        <v>0</v>
      </c>
      <c r="V28" s="61">
        <v>0</v>
      </c>
      <c r="W28" s="61"/>
      <c r="X28" s="57">
        <f t="shared" si="10"/>
        <v>0</v>
      </c>
      <c r="Y28" s="64">
        <f t="shared" si="12"/>
        <v>300000</v>
      </c>
    </row>
    <row r="29" spans="1:25" ht="30" x14ac:dyDescent="0.25">
      <c r="A29" s="27"/>
      <c r="B29" s="28"/>
      <c r="C29" s="28"/>
      <c r="D29" s="29"/>
      <c r="E29" s="65"/>
      <c r="F29" s="27"/>
      <c r="G29" s="59" t="s">
        <v>45</v>
      </c>
      <c r="H29" s="60" t="s">
        <v>46</v>
      </c>
      <c r="I29" s="61">
        <v>0</v>
      </c>
      <c r="J29" s="61">
        <v>100000</v>
      </c>
      <c r="K29" s="61"/>
      <c r="L29" s="57">
        <f t="shared" si="11"/>
        <v>100000</v>
      </c>
      <c r="M29" s="61">
        <v>0</v>
      </c>
      <c r="N29" s="61">
        <v>100000</v>
      </c>
      <c r="O29" s="61">
        <v>0</v>
      </c>
      <c r="P29" s="57">
        <f t="shared" si="8"/>
        <v>100000</v>
      </c>
      <c r="Q29" s="61"/>
      <c r="R29" s="61">
        <v>100000</v>
      </c>
      <c r="S29" s="61">
        <v>0</v>
      </c>
      <c r="T29" s="57">
        <f t="shared" si="9"/>
        <v>100000</v>
      </c>
      <c r="U29" s="61"/>
      <c r="V29" s="61"/>
      <c r="W29" s="61"/>
      <c r="X29" s="57">
        <f t="shared" si="10"/>
        <v>0</v>
      </c>
      <c r="Y29" s="64">
        <f t="shared" si="12"/>
        <v>300000</v>
      </c>
    </row>
    <row r="30" spans="1:25" ht="30" x14ac:dyDescent="0.25">
      <c r="A30" s="27" t="s">
        <v>41</v>
      </c>
      <c r="B30" s="28" t="s">
        <v>53</v>
      </c>
      <c r="C30" s="28">
        <v>100</v>
      </c>
      <c r="D30" s="29" t="s">
        <v>42</v>
      </c>
      <c r="E30" s="58" t="s">
        <v>54</v>
      </c>
      <c r="F30" s="27" t="s">
        <v>41</v>
      </c>
      <c r="G30" s="59" t="s">
        <v>43</v>
      </c>
      <c r="H30" s="60" t="s">
        <v>44</v>
      </c>
      <c r="I30" s="61">
        <v>750000</v>
      </c>
      <c r="J30" s="61">
        <v>0</v>
      </c>
      <c r="K30" s="61">
        <v>0</v>
      </c>
      <c r="L30" s="57">
        <f t="shared" si="11"/>
        <v>750000</v>
      </c>
      <c r="M30" s="61">
        <v>1000000</v>
      </c>
      <c r="N30" s="61">
        <v>0</v>
      </c>
      <c r="O30" s="61">
        <v>0</v>
      </c>
      <c r="P30" s="57">
        <f>SUM(M30:O30)</f>
        <v>1000000</v>
      </c>
      <c r="Q30" s="61">
        <v>1000000</v>
      </c>
      <c r="R30" s="61">
        <v>0</v>
      </c>
      <c r="S30" s="61">
        <v>0</v>
      </c>
      <c r="T30" s="57">
        <f t="shared" si="9"/>
        <v>1000000</v>
      </c>
      <c r="U30" s="61">
        <v>750000</v>
      </c>
      <c r="V30" s="61">
        <v>0</v>
      </c>
      <c r="W30" s="61">
        <v>0</v>
      </c>
      <c r="X30" s="57">
        <f t="shared" si="10"/>
        <v>750000</v>
      </c>
      <c r="Y30" s="64">
        <f t="shared" si="12"/>
        <v>3500000</v>
      </c>
    </row>
    <row r="31" spans="1:25" ht="30" x14ac:dyDescent="0.25">
      <c r="A31" s="27"/>
      <c r="B31" s="28"/>
      <c r="C31" s="28"/>
      <c r="D31" s="29"/>
      <c r="E31" s="65"/>
      <c r="F31" s="27"/>
      <c r="G31" s="59" t="s">
        <v>45</v>
      </c>
      <c r="H31" s="60" t="s">
        <v>46</v>
      </c>
      <c r="I31" s="61">
        <v>250000</v>
      </c>
      <c r="J31" s="61">
        <v>250000</v>
      </c>
      <c r="K31" s="61">
        <v>250000</v>
      </c>
      <c r="L31" s="57">
        <f t="shared" si="11"/>
        <v>750000</v>
      </c>
      <c r="M31" s="61">
        <v>500000</v>
      </c>
      <c r="N31" s="61">
        <v>250000</v>
      </c>
      <c r="O31" s="61">
        <v>250000</v>
      </c>
      <c r="P31" s="57">
        <f>SUM(M31:O31)</f>
        <v>1000000</v>
      </c>
      <c r="Q31" s="61">
        <v>500000</v>
      </c>
      <c r="R31" s="61">
        <v>250000</v>
      </c>
      <c r="S31" s="61">
        <v>250000</v>
      </c>
      <c r="T31" s="57">
        <f t="shared" si="9"/>
        <v>1000000</v>
      </c>
      <c r="U31" s="61">
        <v>250000</v>
      </c>
      <c r="V31" s="61">
        <v>250000</v>
      </c>
      <c r="W31" s="61">
        <v>250000</v>
      </c>
      <c r="X31" s="57">
        <f t="shared" si="10"/>
        <v>750000</v>
      </c>
      <c r="Y31" s="64">
        <f t="shared" si="12"/>
        <v>3500000</v>
      </c>
    </row>
    <row r="32" spans="1:25" ht="30" x14ac:dyDescent="0.25">
      <c r="A32" s="27" t="s">
        <v>41</v>
      </c>
      <c r="B32" s="28" t="s">
        <v>55</v>
      </c>
      <c r="C32" s="28">
        <v>100</v>
      </c>
      <c r="D32" s="29" t="s">
        <v>42</v>
      </c>
      <c r="E32" s="58"/>
      <c r="F32" s="27" t="s">
        <v>41</v>
      </c>
      <c r="G32" s="59" t="s">
        <v>43</v>
      </c>
      <c r="H32" s="60" t="s">
        <v>44</v>
      </c>
      <c r="I32" s="61">
        <v>0</v>
      </c>
      <c r="J32" s="61">
        <v>0</v>
      </c>
      <c r="K32" s="61">
        <v>0</v>
      </c>
      <c r="L32" s="57">
        <f t="shared" si="11"/>
        <v>0</v>
      </c>
      <c r="M32" s="61">
        <v>105000</v>
      </c>
      <c r="N32" s="61">
        <v>0</v>
      </c>
      <c r="O32" s="61">
        <v>0</v>
      </c>
      <c r="P32" s="57">
        <f t="shared" si="8"/>
        <v>105000</v>
      </c>
      <c r="Q32" s="61">
        <v>105000</v>
      </c>
      <c r="R32" s="61">
        <v>0</v>
      </c>
      <c r="S32" s="61">
        <v>0</v>
      </c>
      <c r="T32" s="57">
        <f t="shared" si="9"/>
        <v>105000</v>
      </c>
      <c r="U32" s="61">
        <v>0</v>
      </c>
      <c r="V32" s="61">
        <v>0</v>
      </c>
      <c r="W32" s="61">
        <v>0</v>
      </c>
      <c r="X32" s="57">
        <f t="shared" si="10"/>
        <v>0</v>
      </c>
      <c r="Y32" s="64">
        <f t="shared" si="12"/>
        <v>210000</v>
      </c>
    </row>
    <row r="33" spans="1:25" ht="30" x14ac:dyDescent="0.25">
      <c r="A33" s="27"/>
      <c r="B33" s="28"/>
      <c r="C33" s="28"/>
      <c r="D33" s="29"/>
      <c r="E33" s="65"/>
      <c r="F33" s="27"/>
      <c r="G33" s="59" t="s">
        <v>45</v>
      </c>
      <c r="H33" s="60" t="s">
        <v>46</v>
      </c>
      <c r="I33" s="61">
        <v>0</v>
      </c>
      <c r="J33" s="61">
        <v>0</v>
      </c>
      <c r="K33" s="61">
        <v>0</v>
      </c>
      <c r="L33" s="57">
        <f t="shared" si="11"/>
        <v>0</v>
      </c>
      <c r="M33" s="61">
        <v>0</v>
      </c>
      <c r="N33" s="61">
        <v>105000</v>
      </c>
      <c r="O33" s="61">
        <v>0</v>
      </c>
      <c r="P33" s="57">
        <f>SUM(M33:O33)</f>
        <v>105000</v>
      </c>
      <c r="Q33" s="61">
        <v>0</v>
      </c>
      <c r="R33" s="61">
        <v>105000</v>
      </c>
      <c r="S33" s="61">
        <v>0</v>
      </c>
      <c r="T33" s="57">
        <f t="shared" si="9"/>
        <v>105000</v>
      </c>
      <c r="U33" s="61">
        <v>0</v>
      </c>
      <c r="V33" s="61">
        <v>0</v>
      </c>
      <c r="W33" s="61">
        <v>0</v>
      </c>
      <c r="X33" s="57">
        <f t="shared" si="10"/>
        <v>0</v>
      </c>
      <c r="Y33" s="64">
        <f t="shared" si="12"/>
        <v>210000</v>
      </c>
    </row>
    <row r="34" spans="1:25" ht="30" x14ac:dyDescent="0.25">
      <c r="A34" s="27" t="s">
        <v>41</v>
      </c>
      <c r="B34" s="28" t="s">
        <v>56</v>
      </c>
      <c r="C34" s="28">
        <v>100</v>
      </c>
      <c r="D34" s="29" t="s">
        <v>42</v>
      </c>
      <c r="E34" s="58"/>
      <c r="F34" s="27" t="s">
        <v>41</v>
      </c>
      <c r="G34" s="59" t="s">
        <v>43</v>
      </c>
      <c r="H34" s="60" t="s">
        <v>44</v>
      </c>
      <c r="I34" s="61">
        <v>0</v>
      </c>
      <c r="J34" s="61">
        <v>0</v>
      </c>
      <c r="K34" s="61">
        <v>0</v>
      </c>
      <c r="L34" s="57">
        <f t="shared" si="11"/>
        <v>0</v>
      </c>
      <c r="M34" s="61">
        <v>800000</v>
      </c>
      <c r="N34" s="61">
        <v>0</v>
      </c>
      <c r="O34" s="61">
        <v>0</v>
      </c>
      <c r="P34" s="57">
        <f t="shared" si="8"/>
        <v>800000</v>
      </c>
      <c r="Q34" s="61">
        <v>150000</v>
      </c>
      <c r="R34" s="61">
        <v>0</v>
      </c>
      <c r="S34" s="61">
        <v>0</v>
      </c>
      <c r="T34" s="57">
        <f t="shared" si="9"/>
        <v>150000</v>
      </c>
      <c r="U34" s="61">
        <v>150000</v>
      </c>
      <c r="V34" s="61">
        <v>0</v>
      </c>
      <c r="W34" s="61">
        <v>0</v>
      </c>
      <c r="X34" s="57">
        <f t="shared" si="10"/>
        <v>150000</v>
      </c>
      <c r="Y34" s="64">
        <f t="shared" si="12"/>
        <v>1100000</v>
      </c>
    </row>
    <row r="35" spans="1:25" ht="30" x14ac:dyDescent="0.25">
      <c r="A35" s="27"/>
      <c r="B35" s="28"/>
      <c r="C35" s="28"/>
      <c r="D35" s="29"/>
      <c r="E35" s="65"/>
      <c r="F35" s="27"/>
      <c r="G35" s="59" t="s">
        <v>45</v>
      </c>
      <c r="H35" s="60" t="s">
        <v>46</v>
      </c>
      <c r="I35" s="61">
        <v>0</v>
      </c>
      <c r="J35" s="61">
        <v>0</v>
      </c>
      <c r="K35" s="61">
        <v>0</v>
      </c>
      <c r="L35" s="57">
        <f t="shared" si="11"/>
        <v>0</v>
      </c>
      <c r="M35" s="61">
        <v>800000</v>
      </c>
      <c r="N35" s="61">
        <v>0</v>
      </c>
      <c r="O35" s="61">
        <v>0</v>
      </c>
      <c r="P35" s="57">
        <f t="shared" si="8"/>
        <v>800000</v>
      </c>
      <c r="Q35" s="61">
        <v>50000</v>
      </c>
      <c r="R35" s="61">
        <v>50000</v>
      </c>
      <c r="S35" s="61">
        <v>50000</v>
      </c>
      <c r="T35" s="57">
        <f t="shared" si="9"/>
        <v>150000</v>
      </c>
      <c r="U35" s="61">
        <v>50000</v>
      </c>
      <c r="V35" s="61">
        <v>50000</v>
      </c>
      <c r="W35" s="61">
        <v>50000</v>
      </c>
      <c r="X35" s="57">
        <f t="shared" si="10"/>
        <v>150000</v>
      </c>
      <c r="Y35" s="64">
        <f t="shared" si="12"/>
        <v>1100000</v>
      </c>
    </row>
    <row r="36" spans="1:25" ht="30" x14ac:dyDescent="0.25">
      <c r="A36" s="27" t="s">
        <v>41</v>
      </c>
      <c r="B36" s="28" t="s">
        <v>57</v>
      </c>
      <c r="C36" s="28">
        <v>100</v>
      </c>
      <c r="D36" s="29" t="s">
        <v>42</v>
      </c>
      <c r="E36" s="58"/>
      <c r="F36" s="27" t="s">
        <v>41</v>
      </c>
      <c r="G36" s="59" t="s">
        <v>43</v>
      </c>
      <c r="H36" s="60" t="s">
        <v>44</v>
      </c>
      <c r="I36" s="61">
        <f>SUM(I37:K37)</f>
        <v>1187000</v>
      </c>
      <c r="J36" s="61">
        <v>0</v>
      </c>
      <c r="K36" s="61">
        <v>0</v>
      </c>
      <c r="L36" s="57">
        <f t="shared" si="11"/>
        <v>1187000</v>
      </c>
      <c r="M36" s="61">
        <f>SUM(M37:O37)</f>
        <v>306000</v>
      </c>
      <c r="N36" s="61">
        <v>0</v>
      </c>
      <c r="O36" s="61">
        <v>0</v>
      </c>
      <c r="P36" s="57">
        <f t="shared" si="8"/>
        <v>306000</v>
      </c>
      <c r="Q36" s="61">
        <f>SUM(Q37:S37)</f>
        <v>306000</v>
      </c>
      <c r="R36" s="61">
        <v>0</v>
      </c>
      <c r="S36" s="61">
        <v>0</v>
      </c>
      <c r="T36" s="57">
        <f t="shared" si="9"/>
        <v>306000</v>
      </c>
      <c r="U36" s="61">
        <f>SUM(U37:W37)</f>
        <v>306000</v>
      </c>
      <c r="V36" s="61">
        <v>0</v>
      </c>
      <c r="W36" s="61">
        <v>0</v>
      </c>
      <c r="X36" s="57">
        <f t="shared" si="10"/>
        <v>306000</v>
      </c>
      <c r="Y36" s="64">
        <f t="shared" si="12"/>
        <v>2105000</v>
      </c>
    </row>
    <row r="37" spans="1:25" ht="30" x14ac:dyDescent="0.25">
      <c r="A37" s="27"/>
      <c r="B37" s="28"/>
      <c r="C37" s="28"/>
      <c r="D37" s="29"/>
      <c r="E37" s="65"/>
      <c r="F37" s="27"/>
      <c r="G37" s="59" t="s">
        <v>45</v>
      </c>
      <c r="H37" s="60" t="s">
        <v>46</v>
      </c>
      <c r="I37" s="61">
        <v>102000</v>
      </c>
      <c r="J37" s="61">
        <f>I37+881000</f>
        <v>983000</v>
      </c>
      <c r="K37" s="61">
        <f>SUM(I37)</f>
        <v>102000</v>
      </c>
      <c r="L37" s="57">
        <f>SUM(I37:K37)</f>
        <v>1187000</v>
      </c>
      <c r="M37" s="61">
        <v>102000</v>
      </c>
      <c r="N37" s="61">
        <v>102000</v>
      </c>
      <c r="O37" s="61">
        <v>102000</v>
      </c>
      <c r="P37" s="57">
        <f t="shared" si="8"/>
        <v>306000</v>
      </c>
      <c r="Q37" s="61">
        <v>102000</v>
      </c>
      <c r="R37" s="61">
        <v>102000</v>
      </c>
      <c r="S37" s="61">
        <v>102000</v>
      </c>
      <c r="T37" s="57">
        <f t="shared" si="9"/>
        <v>306000</v>
      </c>
      <c r="U37" s="61">
        <v>102000</v>
      </c>
      <c r="V37" s="61">
        <v>102000</v>
      </c>
      <c r="W37" s="61">
        <v>102000</v>
      </c>
      <c r="X37" s="57">
        <f t="shared" si="10"/>
        <v>306000</v>
      </c>
      <c r="Y37" s="64">
        <f t="shared" si="12"/>
        <v>2105000</v>
      </c>
    </row>
    <row r="38" spans="1:25" ht="30" x14ac:dyDescent="0.25">
      <c r="A38" s="27" t="s">
        <v>41</v>
      </c>
      <c r="B38" s="28" t="s">
        <v>58</v>
      </c>
      <c r="C38" s="28">
        <v>100</v>
      </c>
      <c r="D38" s="29" t="s">
        <v>42</v>
      </c>
      <c r="E38" s="58"/>
      <c r="F38" s="27" t="s">
        <v>41</v>
      </c>
      <c r="G38" s="59" t="s">
        <v>43</v>
      </c>
      <c r="H38" s="60" t="s">
        <v>44</v>
      </c>
      <c r="I38" s="61">
        <v>500000</v>
      </c>
      <c r="J38" s="61">
        <v>0</v>
      </c>
      <c r="K38" s="61">
        <v>0</v>
      </c>
      <c r="L38" s="57">
        <f t="shared" si="11"/>
        <v>500000</v>
      </c>
      <c r="M38" s="61">
        <v>500000</v>
      </c>
      <c r="N38" s="61">
        <v>0</v>
      </c>
      <c r="O38" s="61">
        <v>0</v>
      </c>
      <c r="P38" s="57">
        <f t="shared" si="8"/>
        <v>500000</v>
      </c>
      <c r="Q38" s="61">
        <v>575000</v>
      </c>
      <c r="R38" s="61">
        <v>0</v>
      </c>
      <c r="S38" s="61">
        <v>0</v>
      </c>
      <c r="T38" s="57">
        <f t="shared" si="9"/>
        <v>575000</v>
      </c>
      <c r="U38" s="61">
        <v>0</v>
      </c>
      <c r="V38" s="61">
        <v>0</v>
      </c>
      <c r="W38" s="61">
        <v>0</v>
      </c>
      <c r="X38" s="57">
        <f t="shared" si="10"/>
        <v>0</v>
      </c>
      <c r="Y38" s="64">
        <f t="shared" si="12"/>
        <v>1575000</v>
      </c>
    </row>
    <row r="39" spans="1:25" ht="30" x14ac:dyDescent="0.25">
      <c r="A39" s="27"/>
      <c r="B39" s="28"/>
      <c r="C39" s="28"/>
      <c r="D39" s="29"/>
      <c r="E39" s="65"/>
      <c r="F39" s="27"/>
      <c r="G39" s="59" t="s">
        <v>45</v>
      </c>
      <c r="H39" s="60" t="s">
        <v>46</v>
      </c>
      <c r="I39" s="61">
        <v>131250</v>
      </c>
      <c r="J39" s="61">
        <v>131250</v>
      </c>
      <c r="K39" s="61">
        <v>131250</v>
      </c>
      <c r="L39" s="57">
        <f t="shared" si="11"/>
        <v>393750</v>
      </c>
      <c r="M39" s="61">
        <v>131250</v>
      </c>
      <c r="N39" s="61">
        <v>131250</v>
      </c>
      <c r="O39" s="61">
        <v>131250</v>
      </c>
      <c r="P39" s="57">
        <f t="shared" si="8"/>
        <v>393750</v>
      </c>
      <c r="Q39" s="61">
        <v>131250</v>
      </c>
      <c r="R39" s="61">
        <v>131250</v>
      </c>
      <c r="S39" s="61">
        <v>131250</v>
      </c>
      <c r="T39" s="57">
        <f t="shared" si="9"/>
        <v>393750</v>
      </c>
      <c r="U39" s="61">
        <v>131250</v>
      </c>
      <c r="V39" s="61">
        <v>131250</v>
      </c>
      <c r="W39" s="61">
        <v>131250</v>
      </c>
      <c r="X39" s="57">
        <f t="shared" si="10"/>
        <v>393750</v>
      </c>
      <c r="Y39" s="64">
        <f t="shared" si="12"/>
        <v>1575000</v>
      </c>
    </row>
    <row r="40" spans="1:25" ht="30" x14ac:dyDescent="0.25">
      <c r="A40" s="27" t="s">
        <v>41</v>
      </c>
      <c r="B40" s="28" t="s">
        <v>59</v>
      </c>
      <c r="C40" s="28">
        <v>100</v>
      </c>
      <c r="D40" s="29" t="s">
        <v>42</v>
      </c>
      <c r="E40" s="58"/>
      <c r="F40" s="27" t="s">
        <v>41</v>
      </c>
      <c r="G40" s="59" t="s">
        <v>43</v>
      </c>
      <c r="H40" s="60" t="s">
        <v>44</v>
      </c>
      <c r="I40" s="61">
        <f>SUM(I41:K41)</f>
        <v>367500</v>
      </c>
      <c r="J40" s="61">
        <v>0</v>
      </c>
      <c r="K40" s="61">
        <v>0</v>
      </c>
      <c r="L40" s="57">
        <f t="shared" si="11"/>
        <v>367500</v>
      </c>
      <c r="M40" s="61">
        <f>SUM(M41:O41)</f>
        <v>367500</v>
      </c>
      <c r="N40" s="61">
        <v>0</v>
      </c>
      <c r="O40" s="61">
        <v>0</v>
      </c>
      <c r="P40" s="57">
        <f t="shared" si="8"/>
        <v>367500</v>
      </c>
      <c r="Q40" s="61">
        <f>SUM(Q41:S41)</f>
        <v>367500</v>
      </c>
      <c r="R40" s="61">
        <v>0</v>
      </c>
      <c r="S40" s="61">
        <v>0</v>
      </c>
      <c r="T40" s="57">
        <f t="shared" si="9"/>
        <v>367500</v>
      </c>
      <c r="U40" s="61">
        <f>SUM(U41:W41)</f>
        <v>367500</v>
      </c>
      <c r="V40" s="61">
        <v>0</v>
      </c>
      <c r="W40" s="61">
        <v>0</v>
      </c>
      <c r="X40" s="57">
        <f t="shared" si="10"/>
        <v>367500</v>
      </c>
      <c r="Y40" s="64">
        <f t="shared" si="12"/>
        <v>1470000</v>
      </c>
    </row>
    <row r="41" spans="1:25" ht="30" x14ac:dyDescent="0.25">
      <c r="A41" s="27"/>
      <c r="B41" s="28"/>
      <c r="C41" s="28"/>
      <c r="D41" s="29"/>
      <c r="E41" s="65"/>
      <c r="F41" s="27"/>
      <c r="G41" s="59" t="s">
        <v>45</v>
      </c>
      <c r="H41" s="60" t="s">
        <v>46</v>
      </c>
      <c r="I41" s="61">
        <v>122500</v>
      </c>
      <c r="J41" s="61">
        <v>122500</v>
      </c>
      <c r="K41" s="61">
        <v>122500</v>
      </c>
      <c r="L41" s="57">
        <f t="shared" si="11"/>
        <v>367500</v>
      </c>
      <c r="M41" s="61">
        <v>122500</v>
      </c>
      <c r="N41" s="61">
        <v>122500</v>
      </c>
      <c r="O41" s="61">
        <v>122500</v>
      </c>
      <c r="P41" s="57">
        <f t="shared" si="8"/>
        <v>367500</v>
      </c>
      <c r="Q41" s="61">
        <v>122500</v>
      </c>
      <c r="R41" s="61">
        <v>122500</v>
      </c>
      <c r="S41" s="61">
        <v>122500</v>
      </c>
      <c r="T41" s="57">
        <f t="shared" si="9"/>
        <v>367500</v>
      </c>
      <c r="U41" s="61">
        <v>122500</v>
      </c>
      <c r="V41" s="61">
        <v>122500</v>
      </c>
      <c r="W41" s="61">
        <v>122500</v>
      </c>
      <c r="X41" s="57">
        <f t="shared" si="10"/>
        <v>367500</v>
      </c>
      <c r="Y41" s="64">
        <f t="shared" si="12"/>
        <v>1470000</v>
      </c>
    </row>
    <row r="42" spans="1:25" ht="30" x14ac:dyDescent="0.25">
      <c r="A42" s="27" t="s">
        <v>41</v>
      </c>
      <c r="B42" s="28" t="s">
        <v>60</v>
      </c>
      <c r="C42" s="28">
        <v>100</v>
      </c>
      <c r="D42" s="29" t="s">
        <v>42</v>
      </c>
      <c r="E42" s="58"/>
      <c r="F42" s="27" t="s">
        <v>41</v>
      </c>
      <c r="G42" s="59" t="s">
        <v>43</v>
      </c>
      <c r="H42" s="60" t="s">
        <v>44</v>
      </c>
      <c r="I42" s="61">
        <f>SUM(I43:K43)</f>
        <v>1454000</v>
      </c>
      <c r="J42" s="61">
        <v>0</v>
      </c>
      <c r="K42" s="61">
        <v>0</v>
      </c>
      <c r="L42" s="57">
        <f t="shared" si="11"/>
        <v>1454000</v>
      </c>
      <c r="M42" s="61">
        <f>SUM(M43:O43)</f>
        <v>1284000</v>
      </c>
      <c r="N42" s="61">
        <v>0</v>
      </c>
      <c r="O42" s="61">
        <v>0</v>
      </c>
      <c r="P42" s="57">
        <f t="shared" si="8"/>
        <v>1284000</v>
      </c>
      <c r="Q42" s="61">
        <f>SUM(Q43:S43)</f>
        <v>1284000</v>
      </c>
      <c r="R42" s="61">
        <v>0</v>
      </c>
      <c r="S42" s="61">
        <v>0</v>
      </c>
      <c r="T42" s="57">
        <f t="shared" si="9"/>
        <v>1284000</v>
      </c>
      <c r="U42" s="61">
        <f>SUM(U43:W43)</f>
        <v>1284000</v>
      </c>
      <c r="V42" s="61">
        <v>0</v>
      </c>
      <c r="W42" s="61">
        <v>0</v>
      </c>
      <c r="X42" s="57">
        <f t="shared" si="10"/>
        <v>1284000</v>
      </c>
      <c r="Y42" s="64">
        <f t="shared" si="12"/>
        <v>5306000</v>
      </c>
    </row>
    <row r="43" spans="1:25" ht="30" x14ac:dyDescent="0.25">
      <c r="A43" s="27"/>
      <c r="B43" s="28"/>
      <c r="C43" s="28"/>
      <c r="D43" s="29"/>
      <c r="E43" s="65"/>
      <c r="F43" s="27"/>
      <c r="G43" s="59" t="s">
        <v>45</v>
      </c>
      <c r="H43" s="60" t="s">
        <v>46</v>
      </c>
      <c r="I43" s="61">
        <f>354000+192000</f>
        <v>546000</v>
      </c>
      <c r="J43" s="61">
        <f>354000+200000</f>
        <v>554000</v>
      </c>
      <c r="K43" s="61">
        <v>354000</v>
      </c>
      <c r="L43" s="57">
        <f t="shared" si="11"/>
        <v>1454000</v>
      </c>
      <c r="M43" s="61">
        <v>428000</v>
      </c>
      <c r="N43" s="61">
        <v>428000</v>
      </c>
      <c r="O43" s="61">
        <v>428000</v>
      </c>
      <c r="P43" s="57">
        <f t="shared" si="8"/>
        <v>1284000</v>
      </c>
      <c r="Q43" s="61">
        <v>428000</v>
      </c>
      <c r="R43" s="61">
        <v>428000</v>
      </c>
      <c r="S43" s="61">
        <v>428000</v>
      </c>
      <c r="T43" s="57">
        <f t="shared" si="9"/>
        <v>1284000</v>
      </c>
      <c r="U43" s="61">
        <v>428000</v>
      </c>
      <c r="V43" s="61">
        <v>428000</v>
      </c>
      <c r="W43" s="61">
        <v>428000</v>
      </c>
      <c r="X43" s="57">
        <f t="shared" si="10"/>
        <v>1284000</v>
      </c>
      <c r="Y43" s="64">
        <f t="shared" si="12"/>
        <v>5306000</v>
      </c>
    </row>
    <row r="44" spans="1:25" ht="30" x14ac:dyDescent="0.25">
      <c r="A44" s="22" t="s">
        <v>41</v>
      </c>
      <c r="B44" s="23">
        <v>2.2999999999999998</v>
      </c>
      <c r="C44" s="23">
        <v>100</v>
      </c>
      <c r="D44" s="24" t="s">
        <v>42</v>
      </c>
      <c r="E44" s="66"/>
      <c r="F44" s="24" t="s">
        <v>41</v>
      </c>
      <c r="G44" s="53" t="s">
        <v>43</v>
      </c>
      <c r="H44" s="54" t="s">
        <v>44</v>
      </c>
      <c r="I44" s="55">
        <f>+I46+I48+I50+I52+I54+I56+I58+I60+I62</f>
        <v>1808750</v>
      </c>
      <c r="J44" s="55">
        <f t="shared" ref="J44:Y45" si="18">+J46+J48+J50+J52+J54+J56+J58+J60+J62</f>
        <v>0</v>
      </c>
      <c r="K44" s="55">
        <f t="shared" si="18"/>
        <v>0</v>
      </c>
      <c r="L44" s="57">
        <f t="shared" si="18"/>
        <v>1808750</v>
      </c>
      <c r="M44" s="55">
        <f t="shared" si="18"/>
        <v>1883750</v>
      </c>
      <c r="N44" s="55">
        <f t="shared" si="18"/>
        <v>0</v>
      </c>
      <c r="O44" s="55">
        <f t="shared" si="18"/>
        <v>0</v>
      </c>
      <c r="P44" s="57">
        <f t="shared" si="18"/>
        <v>1883750</v>
      </c>
      <c r="Q44" s="55">
        <f t="shared" si="18"/>
        <v>1833750</v>
      </c>
      <c r="R44" s="55">
        <f t="shared" si="18"/>
        <v>0</v>
      </c>
      <c r="S44" s="55">
        <f t="shared" si="18"/>
        <v>0</v>
      </c>
      <c r="T44" s="57">
        <f t="shared" si="18"/>
        <v>1833750</v>
      </c>
      <c r="U44" s="55">
        <f t="shared" si="18"/>
        <v>1808750</v>
      </c>
      <c r="V44" s="55">
        <f t="shared" si="18"/>
        <v>0</v>
      </c>
      <c r="W44" s="55">
        <f t="shared" si="18"/>
        <v>0</v>
      </c>
      <c r="X44" s="57">
        <f t="shared" si="18"/>
        <v>1808750</v>
      </c>
      <c r="Y44" s="57">
        <f t="shared" si="18"/>
        <v>7335000</v>
      </c>
    </row>
    <row r="45" spans="1:25" ht="30" x14ac:dyDescent="0.25">
      <c r="A45" s="22"/>
      <c r="B45" s="23"/>
      <c r="C45" s="23"/>
      <c r="D45" s="24"/>
      <c r="E45" s="56"/>
      <c r="F45" s="24"/>
      <c r="G45" s="53" t="s">
        <v>45</v>
      </c>
      <c r="H45" s="54" t="s">
        <v>46</v>
      </c>
      <c r="I45" s="55">
        <f>+I47+I49+I51+I53+I55+I57+I59+I61+I63</f>
        <v>586251</v>
      </c>
      <c r="J45" s="55">
        <f t="shared" si="18"/>
        <v>636250</v>
      </c>
      <c r="K45" s="55">
        <f t="shared" si="18"/>
        <v>586249</v>
      </c>
      <c r="L45" s="57">
        <f t="shared" si="18"/>
        <v>1808750</v>
      </c>
      <c r="M45" s="55">
        <f t="shared" si="18"/>
        <v>601251</v>
      </c>
      <c r="N45" s="55">
        <f t="shared" si="18"/>
        <v>646250</v>
      </c>
      <c r="O45" s="55">
        <f t="shared" si="18"/>
        <v>636249</v>
      </c>
      <c r="P45" s="57">
        <f t="shared" si="18"/>
        <v>1883750</v>
      </c>
      <c r="Q45" s="55">
        <f t="shared" si="18"/>
        <v>601251</v>
      </c>
      <c r="R45" s="55">
        <f t="shared" si="18"/>
        <v>646250</v>
      </c>
      <c r="S45" s="55">
        <f t="shared" si="18"/>
        <v>586249</v>
      </c>
      <c r="T45" s="57">
        <f t="shared" si="18"/>
        <v>1833750</v>
      </c>
      <c r="U45" s="55">
        <f t="shared" si="18"/>
        <v>586251</v>
      </c>
      <c r="V45" s="55">
        <f t="shared" si="18"/>
        <v>636250</v>
      </c>
      <c r="W45" s="55">
        <f t="shared" si="18"/>
        <v>586249</v>
      </c>
      <c r="X45" s="57">
        <f t="shared" si="18"/>
        <v>1808750</v>
      </c>
      <c r="Y45" s="57">
        <f t="shared" si="18"/>
        <v>7335000</v>
      </c>
    </row>
    <row r="46" spans="1:25" ht="30" x14ac:dyDescent="0.25">
      <c r="A46" s="27" t="s">
        <v>41</v>
      </c>
      <c r="B46" s="28" t="s">
        <v>61</v>
      </c>
      <c r="C46" s="28">
        <v>100</v>
      </c>
      <c r="D46" s="29" t="s">
        <v>42</v>
      </c>
      <c r="E46" s="58"/>
      <c r="F46" s="27" t="s">
        <v>41</v>
      </c>
      <c r="G46" s="59" t="s">
        <v>43</v>
      </c>
      <c r="H46" s="60" t="s">
        <v>44</v>
      </c>
      <c r="I46" s="61">
        <f>SUM(I47:K47)</f>
        <v>125000</v>
      </c>
      <c r="J46" s="61">
        <v>0</v>
      </c>
      <c r="K46" s="61">
        <v>0</v>
      </c>
      <c r="L46" s="57">
        <f t="shared" si="11"/>
        <v>125000</v>
      </c>
      <c r="M46" s="61">
        <f>SUM(M47:O47)</f>
        <v>125000</v>
      </c>
      <c r="N46" s="61">
        <v>0</v>
      </c>
      <c r="O46" s="61">
        <v>0</v>
      </c>
      <c r="P46" s="57">
        <f t="shared" si="8"/>
        <v>125000</v>
      </c>
      <c r="Q46" s="61">
        <f>SUM(Q47:S47)</f>
        <v>125000</v>
      </c>
      <c r="R46" s="61">
        <v>0</v>
      </c>
      <c r="S46" s="61">
        <v>0</v>
      </c>
      <c r="T46" s="57">
        <f t="shared" si="9"/>
        <v>125000</v>
      </c>
      <c r="U46" s="61">
        <f>SUM(U47:W47)</f>
        <v>125000</v>
      </c>
      <c r="V46" s="61">
        <v>0</v>
      </c>
      <c r="W46" s="61">
        <v>0</v>
      </c>
      <c r="X46" s="57">
        <f t="shared" si="10"/>
        <v>125000</v>
      </c>
      <c r="Y46" s="64">
        <f t="shared" si="12"/>
        <v>500000</v>
      </c>
    </row>
    <row r="47" spans="1:25" ht="30" x14ac:dyDescent="0.25">
      <c r="A47" s="27"/>
      <c r="B47" s="28"/>
      <c r="C47" s="28"/>
      <c r="D47" s="29"/>
      <c r="E47" s="65"/>
      <c r="F47" s="27"/>
      <c r="G47" s="59" t="s">
        <v>45</v>
      </c>
      <c r="H47" s="60" t="s">
        <v>46</v>
      </c>
      <c r="I47" s="61">
        <v>41667</v>
      </c>
      <c r="J47" s="61">
        <v>41667</v>
      </c>
      <c r="K47" s="61">
        <v>41666</v>
      </c>
      <c r="L47" s="57">
        <f t="shared" si="11"/>
        <v>125000</v>
      </c>
      <c r="M47" s="61">
        <v>41667</v>
      </c>
      <c r="N47" s="61">
        <v>41667</v>
      </c>
      <c r="O47" s="61">
        <v>41666</v>
      </c>
      <c r="P47" s="57">
        <f t="shared" si="8"/>
        <v>125000</v>
      </c>
      <c r="Q47" s="61">
        <v>41667</v>
      </c>
      <c r="R47" s="61">
        <v>41667</v>
      </c>
      <c r="S47" s="61">
        <v>41666</v>
      </c>
      <c r="T47" s="57">
        <f t="shared" si="9"/>
        <v>125000</v>
      </c>
      <c r="U47" s="61">
        <v>41667</v>
      </c>
      <c r="V47" s="61">
        <v>41667</v>
      </c>
      <c r="W47" s="61">
        <v>41666</v>
      </c>
      <c r="X47" s="57">
        <f t="shared" si="10"/>
        <v>125000</v>
      </c>
      <c r="Y47" s="64">
        <f t="shared" si="12"/>
        <v>500000</v>
      </c>
    </row>
    <row r="48" spans="1:25" ht="30" x14ac:dyDescent="0.25">
      <c r="A48" s="27" t="s">
        <v>41</v>
      </c>
      <c r="B48" s="28" t="s">
        <v>62</v>
      </c>
      <c r="C48" s="28">
        <v>100</v>
      </c>
      <c r="D48" s="29" t="s">
        <v>42</v>
      </c>
      <c r="E48" s="58"/>
      <c r="F48" s="27" t="s">
        <v>41</v>
      </c>
      <c r="G48" s="59" t="s">
        <v>43</v>
      </c>
      <c r="H48" s="60" t="s">
        <v>44</v>
      </c>
      <c r="I48" s="61">
        <f>SUM(I49:K49)</f>
        <v>77500</v>
      </c>
      <c r="J48" s="61">
        <v>0</v>
      </c>
      <c r="K48" s="61">
        <v>0</v>
      </c>
      <c r="L48" s="57">
        <f t="shared" si="11"/>
        <v>77500</v>
      </c>
      <c r="M48" s="61">
        <f>SUM(M49:O49)</f>
        <v>77500</v>
      </c>
      <c r="N48" s="61">
        <v>0</v>
      </c>
      <c r="O48" s="61">
        <v>0</v>
      </c>
      <c r="P48" s="57">
        <f t="shared" si="8"/>
        <v>77500</v>
      </c>
      <c r="Q48" s="61">
        <f>SUM(Q49:S49)</f>
        <v>77500</v>
      </c>
      <c r="R48" s="61">
        <v>0</v>
      </c>
      <c r="S48" s="61">
        <v>0</v>
      </c>
      <c r="T48" s="57">
        <f t="shared" si="9"/>
        <v>77500</v>
      </c>
      <c r="U48" s="61">
        <f>SUM(U49:W49)</f>
        <v>77500</v>
      </c>
      <c r="V48" s="61">
        <v>0</v>
      </c>
      <c r="W48" s="61">
        <v>0</v>
      </c>
      <c r="X48" s="57">
        <f t="shared" si="10"/>
        <v>77500</v>
      </c>
      <c r="Y48" s="64">
        <f t="shared" si="12"/>
        <v>310000</v>
      </c>
    </row>
    <row r="49" spans="1:25" ht="30" x14ac:dyDescent="0.25">
      <c r="A49" s="27"/>
      <c r="B49" s="28"/>
      <c r="C49" s="28"/>
      <c r="D49" s="29"/>
      <c r="E49" s="65"/>
      <c r="F49" s="27"/>
      <c r="G49" s="59" t="s">
        <v>45</v>
      </c>
      <c r="H49" s="60" t="s">
        <v>46</v>
      </c>
      <c r="I49" s="61">
        <v>25834</v>
      </c>
      <c r="J49" s="61">
        <v>25833</v>
      </c>
      <c r="K49" s="61">
        <v>25833</v>
      </c>
      <c r="L49" s="57">
        <f t="shared" si="11"/>
        <v>77500</v>
      </c>
      <c r="M49" s="61">
        <v>25834</v>
      </c>
      <c r="N49" s="61">
        <v>25833</v>
      </c>
      <c r="O49" s="61">
        <v>25833</v>
      </c>
      <c r="P49" s="57">
        <f t="shared" si="8"/>
        <v>77500</v>
      </c>
      <c r="Q49" s="61">
        <v>25834</v>
      </c>
      <c r="R49" s="61">
        <v>25833</v>
      </c>
      <c r="S49" s="61">
        <v>25833</v>
      </c>
      <c r="T49" s="57">
        <f t="shared" si="9"/>
        <v>77500</v>
      </c>
      <c r="U49" s="61">
        <v>25834</v>
      </c>
      <c r="V49" s="61">
        <v>25833</v>
      </c>
      <c r="W49" s="61">
        <v>25833</v>
      </c>
      <c r="X49" s="57">
        <f t="shared" si="10"/>
        <v>77500</v>
      </c>
      <c r="Y49" s="64">
        <f t="shared" si="12"/>
        <v>310000</v>
      </c>
    </row>
    <row r="50" spans="1:25" ht="30" x14ac:dyDescent="0.25">
      <c r="A50" s="27" t="s">
        <v>41</v>
      </c>
      <c r="B50" s="28" t="s">
        <v>63</v>
      </c>
      <c r="C50" s="28">
        <v>100</v>
      </c>
      <c r="D50" s="29" t="s">
        <v>42</v>
      </c>
      <c r="E50" s="58"/>
      <c r="F50" s="27" t="s">
        <v>41</v>
      </c>
      <c r="G50" s="59" t="s">
        <v>43</v>
      </c>
      <c r="H50" s="60" t="s">
        <v>44</v>
      </c>
      <c r="I50" s="61">
        <f>SUM(I51:K51)</f>
        <v>100000</v>
      </c>
      <c r="J50" s="61">
        <v>0</v>
      </c>
      <c r="K50" s="61">
        <v>0</v>
      </c>
      <c r="L50" s="57">
        <f t="shared" si="11"/>
        <v>100000</v>
      </c>
      <c r="M50" s="61">
        <f>SUM(M51:O51)</f>
        <v>100000</v>
      </c>
      <c r="N50" s="61">
        <v>0</v>
      </c>
      <c r="O50" s="61">
        <v>0</v>
      </c>
      <c r="P50" s="57">
        <f t="shared" si="8"/>
        <v>100000</v>
      </c>
      <c r="Q50" s="61">
        <f>SUM(Q51:S51)</f>
        <v>100000</v>
      </c>
      <c r="R50" s="61">
        <v>0</v>
      </c>
      <c r="S50" s="61">
        <v>0</v>
      </c>
      <c r="T50" s="57">
        <f t="shared" si="9"/>
        <v>100000</v>
      </c>
      <c r="U50" s="61">
        <f>SUM(U51:W51)</f>
        <v>100000</v>
      </c>
      <c r="V50" s="61">
        <v>0</v>
      </c>
      <c r="W50" s="61">
        <v>0</v>
      </c>
      <c r="X50" s="57">
        <f t="shared" si="10"/>
        <v>100000</v>
      </c>
      <c r="Y50" s="64">
        <f t="shared" si="12"/>
        <v>400000</v>
      </c>
    </row>
    <row r="51" spans="1:25" ht="30" x14ac:dyDescent="0.25">
      <c r="A51" s="27"/>
      <c r="B51" s="28"/>
      <c r="C51" s="28"/>
      <c r="D51" s="29"/>
      <c r="E51" s="65"/>
      <c r="F51" s="27"/>
      <c r="G51" s="59" t="s">
        <v>45</v>
      </c>
      <c r="H51" s="60" t="s">
        <v>46</v>
      </c>
      <c r="I51" s="61">
        <v>33334</v>
      </c>
      <c r="J51" s="61">
        <v>33333</v>
      </c>
      <c r="K51" s="61">
        <v>33333</v>
      </c>
      <c r="L51" s="57">
        <f t="shared" si="11"/>
        <v>100000</v>
      </c>
      <c r="M51" s="61">
        <v>33334</v>
      </c>
      <c r="N51" s="61">
        <v>33333</v>
      </c>
      <c r="O51" s="61">
        <v>33333</v>
      </c>
      <c r="P51" s="57">
        <f t="shared" si="8"/>
        <v>100000</v>
      </c>
      <c r="Q51" s="61">
        <v>33334</v>
      </c>
      <c r="R51" s="61">
        <v>33333</v>
      </c>
      <c r="S51" s="61">
        <v>33333</v>
      </c>
      <c r="T51" s="57">
        <f t="shared" si="9"/>
        <v>100000</v>
      </c>
      <c r="U51" s="61">
        <v>33334</v>
      </c>
      <c r="V51" s="61">
        <v>33333</v>
      </c>
      <c r="W51" s="61">
        <v>33333</v>
      </c>
      <c r="X51" s="57">
        <f t="shared" si="10"/>
        <v>100000</v>
      </c>
      <c r="Y51" s="64">
        <f t="shared" si="12"/>
        <v>400000</v>
      </c>
    </row>
    <row r="52" spans="1:25" ht="30" x14ac:dyDescent="0.25">
      <c r="A52" s="27" t="s">
        <v>41</v>
      </c>
      <c r="B52" s="28" t="s">
        <v>64</v>
      </c>
      <c r="C52" s="28">
        <v>100</v>
      </c>
      <c r="D52" s="29" t="s">
        <v>42</v>
      </c>
      <c r="E52" s="58"/>
      <c r="F52" s="27" t="s">
        <v>41</v>
      </c>
      <c r="G52" s="59" t="s">
        <v>43</v>
      </c>
      <c r="H52" s="60" t="s">
        <v>44</v>
      </c>
      <c r="I52" s="61">
        <v>0</v>
      </c>
      <c r="J52" s="61">
        <v>0</v>
      </c>
      <c r="K52" s="61">
        <v>0</v>
      </c>
      <c r="L52" s="57">
        <f t="shared" si="11"/>
        <v>0</v>
      </c>
      <c r="M52" s="61">
        <v>25000</v>
      </c>
      <c r="N52" s="61">
        <v>0</v>
      </c>
      <c r="O52" s="61">
        <v>0</v>
      </c>
      <c r="P52" s="57">
        <f t="shared" si="8"/>
        <v>25000</v>
      </c>
      <c r="Q52" s="61">
        <v>25000</v>
      </c>
      <c r="R52" s="61">
        <v>0</v>
      </c>
      <c r="S52" s="61">
        <v>0</v>
      </c>
      <c r="T52" s="57">
        <f t="shared" si="9"/>
        <v>25000</v>
      </c>
      <c r="U52" s="61">
        <v>0</v>
      </c>
      <c r="V52" s="61">
        <v>0</v>
      </c>
      <c r="W52" s="61">
        <v>0</v>
      </c>
      <c r="X52" s="57">
        <f t="shared" si="10"/>
        <v>0</v>
      </c>
      <c r="Y52" s="64">
        <f t="shared" si="12"/>
        <v>50000</v>
      </c>
    </row>
    <row r="53" spans="1:25" ht="30" x14ac:dyDescent="0.25">
      <c r="A53" s="27"/>
      <c r="B53" s="28"/>
      <c r="C53" s="28"/>
      <c r="D53" s="29"/>
      <c r="E53" s="65"/>
      <c r="F53" s="27"/>
      <c r="G53" s="59" t="s">
        <v>45</v>
      </c>
      <c r="H53" s="60" t="s">
        <v>46</v>
      </c>
      <c r="I53" s="61">
        <v>0</v>
      </c>
      <c r="J53" s="61">
        <v>0</v>
      </c>
      <c r="K53" s="61">
        <v>0</v>
      </c>
      <c r="L53" s="57">
        <f t="shared" si="11"/>
        <v>0</v>
      </c>
      <c r="M53" s="61">
        <v>15000</v>
      </c>
      <c r="N53" s="61">
        <v>10000</v>
      </c>
      <c r="O53" s="61">
        <v>0</v>
      </c>
      <c r="P53" s="57">
        <f t="shared" si="8"/>
        <v>25000</v>
      </c>
      <c r="Q53" s="61">
        <v>15000</v>
      </c>
      <c r="R53" s="61">
        <v>10000</v>
      </c>
      <c r="S53" s="61">
        <v>0</v>
      </c>
      <c r="T53" s="57">
        <f t="shared" si="9"/>
        <v>25000</v>
      </c>
      <c r="U53" s="61">
        <v>0</v>
      </c>
      <c r="V53" s="61">
        <v>0</v>
      </c>
      <c r="W53" s="61">
        <v>0</v>
      </c>
      <c r="X53" s="57">
        <f t="shared" si="10"/>
        <v>0</v>
      </c>
      <c r="Y53" s="64">
        <f t="shared" si="12"/>
        <v>50000</v>
      </c>
    </row>
    <row r="54" spans="1:25" ht="30" x14ac:dyDescent="0.25">
      <c r="A54" s="27" t="s">
        <v>41</v>
      </c>
      <c r="B54" s="28" t="s">
        <v>65</v>
      </c>
      <c r="C54" s="28">
        <v>100</v>
      </c>
      <c r="D54" s="29" t="s">
        <v>42</v>
      </c>
      <c r="E54" s="58"/>
      <c r="F54" s="27" t="s">
        <v>41</v>
      </c>
      <c r="G54" s="59" t="s">
        <v>43</v>
      </c>
      <c r="H54" s="60" t="s">
        <v>44</v>
      </c>
      <c r="I54" s="61">
        <f>SUM(I55:K55)</f>
        <v>118750</v>
      </c>
      <c r="J54" s="61">
        <v>0</v>
      </c>
      <c r="K54" s="61">
        <v>0</v>
      </c>
      <c r="L54" s="57">
        <f t="shared" si="11"/>
        <v>118750</v>
      </c>
      <c r="M54" s="61">
        <f>SUM(M55:O55)</f>
        <v>118750</v>
      </c>
      <c r="N54" s="61">
        <v>0</v>
      </c>
      <c r="O54" s="61">
        <v>0</v>
      </c>
      <c r="P54" s="57">
        <f t="shared" si="8"/>
        <v>118750</v>
      </c>
      <c r="Q54" s="61">
        <f>SUM(Q55:S55)</f>
        <v>118750</v>
      </c>
      <c r="R54" s="61">
        <v>0</v>
      </c>
      <c r="S54" s="61">
        <v>0</v>
      </c>
      <c r="T54" s="57">
        <f t="shared" si="9"/>
        <v>118750</v>
      </c>
      <c r="U54" s="61">
        <f>SUM(U55:W55)</f>
        <v>118750</v>
      </c>
      <c r="V54" s="61">
        <v>0</v>
      </c>
      <c r="W54" s="61">
        <v>0</v>
      </c>
      <c r="X54" s="57">
        <f t="shared" si="10"/>
        <v>118750</v>
      </c>
      <c r="Y54" s="64">
        <f t="shared" si="12"/>
        <v>475000</v>
      </c>
    </row>
    <row r="55" spans="1:25" ht="30" x14ac:dyDescent="0.25">
      <c r="A55" s="27"/>
      <c r="B55" s="28"/>
      <c r="C55" s="28"/>
      <c r="D55" s="29"/>
      <c r="E55" s="65"/>
      <c r="F55" s="27"/>
      <c r="G55" s="59" t="s">
        <v>45</v>
      </c>
      <c r="H55" s="60" t="s">
        <v>46</v>
      </c>
      <c r="I55" s="61">
        <v>39584</v>
      </c>
      <c r="J55" s="61">
        <v>39583</v>
      </c>
      <c r="K55" s="61">
        <v>39583</v>
      </c>
      <c r="L55" s="57">
        <f t="shared" si="11"/>
        <v>118750</v>
      </c>
      <c r="M55" s="61">
        <v>39584</v>
      </c>
      <c r="N55" s="61">
        <v>39583</v>
      </c>
      <c r="O55" s="61">
        <v>39583</v>
      </c>
      <c r="P55" s="57">
        <f t="shared" si="8"/>
        <v>118750</v>
      </c>
      <c r="Q55" s="61">
        <v>39584</v>
      </c>
      <c r="R55" s="61">
        <v>39583</v>
      </c>
      <c r="S55" s="61">
        <v>39583</v>
      </c>
      <c r="T55" s="57">
        <f t="shared" si="9"/>
        <v>118750</v>
      </c>
      <c r="U55" s="61">
        <v>39584</v>
      </c>
      <c r="V55" s="61">
        <v>39583</v>
      </c>
      <c r="W55" s="61">
        <v>39583</v>
      </c>
      <c r="X55" s="57">
        <f t="shared" si="10"/>
        <v>118750</v>
      </c>
      <c r="Y55" s="64">
        <f t="shared" si="12"/>
        <v>475000</v>
      </c>
    </row>
    <row r="56" spans="1:25" ht="30" x14ac:dyDescent="0.25">
      <c r="A56" s="27" t="s">
        <v>41</v>
      </c>
      <c r="B56" s="28" t="s">
        <v>66</v>
      </c>
      <c r="C56" s="28">
        <v>100</v>
      </c>
      <c r="D56" s="29" t="s">
        <v>42</v>
      </c>
      <c r="E56" s="58"/>
      <c r="F56" s="27" t="s">
        <v>41</v>
      </c>
      <c r="G56" s="59" t="s">
        <v>43</v>
      </c>
      <c r="H56" s="60" t="s">
        <v>44</v>
      </c>
      <c r="I56" s="61">
        <f>SUM(I57:K57)</f>
        <v>68750</v>
      </c>
      <c r="J56" s="61">
        <v>0</v>
      </c>
      <c r="K56" s="61">
        <v>0</v>
      </c>
      <c r="L56" s="57">
        <f t="shared" si="11"/>
        <v>68750</v>
      </c>
      <c r="M56" s="61">
        <f>SUM(M57:O57)</f>
        <v>68750</v>
      </c>
      <c r="N56" s="61">
        <v>0</v>
      </c>
      <c r="O56" s="61">
        <v>0</v>
      </c>
      <c r="P56" s="57">
        <f t="shared" si="8"/>
        <v>68750</v>
      </c>
      <c r="Q56" s="61">
        <f>SUM(Q57:S57)</f>
        <v>68750</v>
      </c>
      <c r="R56" s="61">
        <v>0</v>
      </c>
      <c r="S56" s="61">
        <v>0</v>
      </c>
      <c r="T56" s="57">
        <f t="shared" si="9"/>
        <v>68750</v>
      </c>
      <c r="U56" s="61">
        <f>SUM(U57:W57)</f>
        <v>68750</v>
      </c>
      <c r="V56" s="61">
        <v>0</v>
      </c>
      <c r="W56" s="61">
        <v>0</v>
      </c>
      <c r="X56" s="57">
        <f t="shared" si="10"/>
        <v>68750</v>
      </c>
      <c r="Y56" s="64">
        <f t="shared" si="12"/>
        <v>275000</v>
      </c>
    </row>
    <row r="57" spans="1:25" ht="30" x14ac:dyDescent="0.25">
      <c r="A57" s="27"/>
      <c r="B57" s="28"/>
      <c r="C57" s="28"/>
      <c r="D57" s="29"/>
      <c r="E57" s="65"/>
      <c r="F57" s="27"/>
      <c r="G57" s="59" t="s">
        <v>45</v>
      </c>
      <c r="H57" s="60" t="s">
        <v>46</v>
      </c>
      <c r="I57" s="61">
        <v>22916</v>
      </c>
      <c r="J57" s="61">
        <v>22917</v>
      </c>
      <c r="K57" s="61">
        <v>22917</v>
      </c>
      <c r="L57" s="57">
        <f t="shared" si="11"/>
        <v>68750</v>
      </c>
      <c r="M57" s="61">
        <v>22916</v>
      </c>
      <c r="N57" s="61">
        <v>22917</v>
      </c>
      <c r="O57" s="61">
        <v>22917</v>
      </c>
      <c r="P57" s="57">
        <f t="shared" si="8"/>
        <v>68750</v>
      </c>
      <c r="Q57" s="61">
        <v>22916</v>
      </c>
      <c r="R57" s="61">
        <v>22917</v>
      </c>
      <c r="S57" s="61">
        <v>22917</v>
      </c>
      <c r="T57" s="57">
        <f t="shared" si="9"/>
        <v>68750</v>
      </c>
      <c r="U57" s="61">
        <v>22916</v>
      </c>
      <c r="V57" s="61">
        <v>22917</v>
      </c>
      <c r="W57" s="61">
        <v>22917</v>
      </c>
      <c r="X57" s="57">
        <f t="shared" si="10"/>
        <v>68750</v>
      </c>
      <c r="Y57" s="64">
        <f t="shared" si="12"/>
        <v>275000</v>
      </c>
    </row>
    <row r="58" spans="1:25" ht="30" x14ac:dyDescent="0.25">
      <c r="A58" s="27" t="s">
        <v>41</v>
      </c>
      <c r="B58" s="28" t="s">
        <v>67</v>
      </c>
      <c r="C58" s="28">
        <v>100</v>
      </c>
      <c r="D58" s="29" t="s">
        <v>42</v>
      </c>
      <c r="E58" s="58" t="s">
        <v>68</v>
      </c>
      <c r="F58" s="27" t="s">
        <v>41</v>
      </c>
      <c r="G58" s="59" t="s">
        <v>43</v>
      </c>
      <c r="H58" s="60" t="s">
        <v>44</v>
      </c>
      <c r="I58" s="61">
        <f>SUM(I59:K59)</f>
        <v>1025000</v>
      </c>
      <c r="J58" s="61">
        <v>0</v>
      </c>
      <c r="K58" s="61">
        <v>0</v>
      </c>
      <c r="L58" s="57">
        <f t="shared" si="11"/>
        <v>1025000</v>
      </c>
      <c r="M58" s="61">
        <f>SUM(M59:O59)</f>
        <v>1075000</v>
      </c>
      <c r="N58" s="61">
        <v>0</v>
      </c>
      <c r="O58" s="61">
        <v>0</v>
      </c>
      <c r="P58" s="57">
        <f t="shared" si="8"/>
        <v>1075000</v>
      </c>
      <c r="Q58" s="61">
        <f>SUM(Q59:S59)</f>
        <v>1025000</v>
      </c>
      <c r="R58" s="61">
        <v>0</v>
      </c>
      <c r="S58" s="61">
        <v>0</v>
      </c>
      <c r="T58" s="57">
        <f t="shared" si="9"/>
        <v>1025000</v>
      </c>
      <c r="U58" s="61">
        <f>SUM(U59:W59)</f>
        <v>1025000</v>
      </c>
      <c r="V58" s="61">
        <v>0</v>
      </c>
      <c r="W58" s="61">
        <v>0</v>
      </c>
      <c r="X58" s="57">
        <f t="shared" si="10"/>
        <v>1025000</v>
      </c>
      <c r="Y58" s="64">
        <f t="shared" si="12"/>
        <v>4150000</v>
      </c>
    </row>
    <row r="59" spans="1:25" ht="30" x14ac:dyDescent="0.25">
      <c r="A59" s="27"/>
      <c r="B59" s="28"/>
      <c r="C59" s="28"/>
      <c r="D59" s="29"/>
      <c r="E59" s="65"/>
      <c r="F59" s="27"/>
      <c r="G59" s="59" t="s">
        <v>45</v>
      </c>
      <c r="H59" s="60" t="s">
        <v>46</v>
      </c>
      <c r="I59" s="61">
        <f>325000</f>
        <v>325000</v>
      </c>
      <c r="J59" s="61">
        <v>375000</v>
      </c>
      <c r="K59" s="61">
        <f>SUM(I59)</f>
        <v>325000</v>
      </c>
      <c r="L59" s="57">
        <f t="shared" si="11"/>
        <v>1025000</v>
      </c>
      <c r="M59" s="61">
        <f>325000</f>
        <v>325000</v>
      </c>
      <c r="N59" s="61">
        <v>375000</v>
      </c>
      <c r="O59" s="61">
        <v>375000</v>
      </c>
      <c r="P59" s="57">
        <f t="shared" si="8"/>
        <v>1075000</v>
      </c>
      <c r="Q59" s="61">
        <f>325000</f>
        <v>325000</v>
      </c>
      <c r="R59" s="61">
        <v>375000</v>
      </c>
      <c r="S59" s="61">
        <f>SUM(Q59)</f>
        <v>325000</v>
      </c>
      <c r="T59" s="57">
        <f t="shared" si="9"/>
        <v>1025000</v>
      </c>
      <c r="U59" s="61">
        <f>325000</f>
        <v>325000</v>
      </c>
      <c r="V59" s="61">
        <v>375000</v>
      </c>
      <c r="W59" s="61">
        <f>SUM(U59)</f>
        <v>325000</v>
      </c>
      <c r="X59" s="57">
        <f t="shared" si="10"/>
        <v>1025000</v>
      </c>
      <c r="Y59" s="64">
        <f t="shared" si="12"/>
        <v>4150000</v>
      </c>
    </row>
    <row r="60" spans="1:25" ht="30" x14ac:dyDescent="0.25">
      <c r="A60" s="27" t="s">
        <v>41</v>
      </c>
      <c r="B60" s="28" t="s">
        <v>69</v>
      </c>
      <c r="C60" s="28">
        <v>100</v>
      </c>
      <c r="D60" s="29" t="s">
        <v>42</v>
      </c>
      <c r="E60" s="58"/>
      <c r="F60" s="27" t="s">
        <v>41</v>
      </c>
      <c r="G60" s="59" t="s">
        <v>43</v>
      </c>
      <c r="H60" s="60" t="s">
        <v>44</v>
      </c>
      <c r="I60" s="61">
        <v>0</v>
      </c>
      <c r="J60" s="61">
        <v>0</v>
      </c>
      <c r="K60" s="61">
        <v>0</v>
      </c>
      <c r="L60" s="57">
        <f t="shared" si="11"/>
        <v>0</v>
      </c>
      <c r="M60" s="61">
        <v>0</v>
      </c>
      <c r="N60" s="61">
        <v>0</v>
      </c>
      <c r="O60" s="61">
        <v>0</v>
      </c>
      <c r="P60" s="57">
        <f t="shared" si="8"/>
        <v>0</v>
      </c>
      <c r="Q60" s="61">
        <v>0</v>
      </c>
      <c r="R60" s="61">
        <v>0</v>
      </c>
      <c r="S60" s="61">
        <v>0</v>
      </c>
      <c r="T60" s="57">
        <f t="shared" si="9"/>
        <v>0</v>
      </c>
      <c r="U60" s="61">
        <v>0</v>
      </c>
      <c r="V60" s="61">
        <v>0</v>
      </c>
      <c r="W60" s="61">
        <v>0</v>
      </c>
      <c r="X60" s="57">
        <f t="shared" si="10"/>
        <v>0</v>
      </c>
      <c r="Y60" s="64">
        <f t="shared" si="12"/>
        <v>0</v>
      </c>
    </row>
    <row r="61" spans="1:25" ht="30" x14ac:dyDescent="0.25">
      <c r="A61" s="27"/>
      <c r="B61" s="28"/>
      <c r="C61" s="28"/>
      <c r="D61" s="29"/>
      <c r="E61" s="65"/>
      <c r="F61" s="27"/>
      <c r="G61" s="59" t="s">
        <v>45</v>
      </c>
      <c r="H61" s="60" t="s">
        <v>46</v>
      </c>
      <c r="I61" s="61">
        <v>0</v>
      </c>
      <c r="J61" s="61">
        <v>0</v>
      </c>
      <c r="K61" s="61">
        <v>0</v>
      </c>
      <c r="L61" s="57">
        <f t="shared" si="11"/>
        <v>0</v>
      </c>
      <c r="M61" s="61">
        <v>0</v>
      </c>
      <c r="N61" s="61">
        <v>0</v>
      </c>
      <c r="O61" s="61">
        <v>0</v>
      </c>
      <c r="P61" s="57">
        <f t="shared" si="8"/>
        <v>0</v>
      </c>
      <c r="Q61" s="61">
        <v>0</v>
      </c>
      <c r="R61" s="61">
        <v>0</v>
      </c>
      <c r="S61" s="61">
        <v>0</v>
      </c>
      <c r="T61" s="57">
        <f t="shared" si="9"/>
        <v>0</v>
      </c>
      <c r="U61" s="61">
        <v>0</v>
      </c>
      <c r="V61" s="61">
        <v>0</v>
      </c>
      <c r="W61" s="61">
        <v>0</v>
      </c>
      <c r="X61" s="57">
        <f t="shared" si="10"/>
        <v>0</v>
      </c>
      <c r="Y61" s="64">
        <f t="shared" si="12"/>
        <v>0</v>
      </c>
    </row>
    <row r="62" spans="1:25" ht="30" x14ac:dyDescent="0.25">
      <c r="A62" s="27" t="s">
        <v>41</v>
      </c>
      <c r="B62" s="28" t="s">
        <v>70</v>
      </c>
      <c r="C62" s="28">
        <v>100</v>
      </c>
      <c r="D62" s="29" t="s">
        <v>42</v>
      </c>
      <c r="E62" s="58"/>
      <c r="F62" s="27" t="s">
        <v>41</v>
      </c>
      <c r="G62" s="59" t="s">
        <v>43</v>
      </c>
      <c r="H62" s="60" t="s">
        <v>44</v>
      </c>
      <c r="I62" s="61">
        <f>SUM(I63:K63)</f>
        <v>293750</v>
      </c>
      <c r="J62" s="61">
        <v>0</v>
      </c>
      <c r="K62" s="61">
        <v>0</v>
      </c>
      <c r="L62" s="57">
        <f t="shared" si="11"/>
        <v>293750</v>
      </c>
      <c r="M62" s="61">
        <f>SUM(M63:O63)</f>
        <v>293750</v>
      </c>
      <c r="N62" s="61">
        <v>0</v>
      </c>
      <c r="O62" s="61">
        <v>0</v>
      </c>
      <c r="P62" s="57">
        <f t="shared" si="8"/>
        <v>293750</v>
      </c>
      <c r="Q62" s="61">
        <f>SUM(Q63:S63)</f>
        <v>293750</v>
      </c>
      <c r="R62" s="61">
        <v>0</v>
      </c>
      <c r="S62" s="61">
        <v>0</v>
      </c>
      <c r="T62" s="57">
        <f t="shared" si="9"/>
        <v>293750</v>
      </c>
      <c r="U62" s="61">
        <f>SUM(U63:W63)</f>
        <v>293750</v>
      </c>
      <c r="V62" s="61">
        <v>0</v>
      </c>
      <c r="W62" s="61">
        <v>0</v>
      </c>
      <c r="X62" s="57">
        <f t="shared" si="10"/>
        <v>293750</v>
      </c>
      <c r="Y62" s="64">
        <f t="shared" si="12"/>
        <v>1175000</v>
      </c>
    </row>
    <row r="63" spans="1:25" ht="30" x14ac:dyDescent="0.25">
      <c r="A63" s="27"/>
      <c r="B63" s="28"/>
      <c r="C63" s="28"/>
      <c r="D63" s="29"/>
      <c r="E63" s="65"/>
      <c r="F63" s="27"/>
      <c r="G63" s="59" t="s">
        <v>45</v>
      </c>
      <c r="H63" s="60" t="s">
        <v>46</v>
      </c>
      <c r="I63" s="61">
        <v>97916</v>
      </c>
      <c r="J63" s="61">
        <v>97917</v>
      </c>
      <c r="K63" s="61">
        <v>97917</v>
      </c>
      <c r="L63" s="57">
        <f t="shared" si="11"/>
        <v>293750</v>
      </c>
      <c r="M63" s="61">
        <v>97916</v>
      </c>
      <c r="N63" s="61">
        <v>97917</v>
      </c>
      <c r="O63" s="61">
        <v>97917</v>
      </c>
      <c r="P63" s="57">
        <f t="shared" si="8"/>
        <v>293750</v>
      </c>
      <c r="Q63" s="61">
        <v>97916</v>
      </c>
      <c r="R63" s="61">
        <v>97917</v>
      </c>
      <c r="S63" s="61">
        <v>97917</v>
      </c>
      <c r="T63" s="57">
        <f t="shared" si="9"/>
        <v>293750</v>
      </c>
      <c r="U63" s="61">
        <v>97916</v>
      </c>
      <c r="V63" s="61">
        <v>97917</v>
      </c>
      <c r="W63" s="61">
        <v>97917</v>
      </c>
      <c r="X63" s="57">
        <f t="shared" si="10"/>
        <v>293750</v>
      </c>
      <c r="Y63" s="64">
        <f t="shared" si="12"/>
        <v>1175000</v>
      </c>
    </row>
    <row r="64" spans="1:25" ht="30" x14ac:dyDescent="0.25">
      <c r="A64" s="22" t="s">
        <v>41</v>
      </c>
      <c r="B64" s="23">
        <v>2.4</v>
      </c>
      <c r="C64" s="23">
        <v>100</v>
      </c>
      <c r="D64" s="24" t="s">
        <v>42</v>
      </c>
      <c r="E64" s="66"/>
      <c r="F64" s="24" t="s">
        <v>41</v>
      </c>
      <c r="G64" s="53" t="s">
        <v>43</v>
      </c>
      <c r="H64" s="54" t="s">
        <v>44</v>
      </c>
      <c r="I64" s="55">
        <f>+I66+I68+I70+I72+I74+I76</f>
        <v>0</v>
      </c>
      <c r="J64" s="55">
        <f t="shared" ref="J64:Y65" si="19">+J66+J68+J70+J72+J74+J76</f>
        <v>0</v>
      </c>
      <c r="K64" s="55">
        <f t="shared" si="19"/>
        <v>0</v>
      </c>
      <c r="L64" s="57">
        <f t="shared" si="19"/>
        <v>0</v>
      </c>
      <c r="M64" s="55">
        <f t="shared" si="19"/>
        <v>0</v>
      </c>
      <c r="N64" s="55">
        <f t="shared" si="19"/>
        <v>0</v>
      </c>
      <c r="O64" s="55">
        <f t="shared" si="19"/>
        <v>0</v>
      </c>
      <c r="P64" s="57">
        <f t="shared" si="19"/>
        <v>0</v>
      </c>
      <c r="Q64" s="55">
        <f t="shared" si="19"/>
        <v>0</v>
      </c>
      <c r="R64" s="55">
        <f t="shared" si="19"/>
        <v>0</v>
      </c>
      <c r="S64" s="55">
        <f t="shared" si="19"/>
        <v>0</v>
      </c>
      <c r="T64" s="57">
        <f t="shared" si="19"/>
        <v>0</v>
      </c>
      <c r="U64" s="55">
        <f t="shared" si="19"/>
        <v>0</v>
      </c>
      <c r="V64" s="55">
        <f t="shared" si="19"/>
        <v>0</v>
      </c>
      <c r="W64" s="55">
        <f t="shared" si="19"/>
        <v>0</v>
      </c>
      <c r="X64" s="57">
        <f t="shared" si="19"/>
        <v>0</v>
      </c>
      <c r="Y64" s="57">
        <f t="shared" si="19"/>
        <v>0</v>
      </c>
    </row>
    <row r="65" spans="1:25" ht="30" x14ac:dyDescent="0.25">
      <c r="A65" s="22"/>
      <c r="B65" s="23"/>
      <c r="C65" s="23"/>
      <c r="D65" s="24"/>
      <c r="E65" s="56"/>
      <c r="F65" s="24"/>
      <c r="G65" s="53" t="s">
        <v>45</v>
      </c>
      <c r="H65" s="54" t="s">
        <v>46</v>
      </c>
      <c r="I65" s="55">
        <f>+I67+I69+I71+I73+I75+I77</f>
        <v>0</v>
      </c>
      <c r="J65" s="55">
        <f t="shared" si="19"/>
        <v>0</v>
      </c>
      <c r="K65" s="55">
        <f t="shared" si="19"/>
        <v>0</v>
      </c>
      <c r="L65" s="57">
        <f t="shared" si="19"/>
        <v>0</v>
      </c>
      <c r="M65" s="55">
        <f t="shared" si="19"/>
        <v>0</v>
      </c>
      <c r="N65" s="55">
        <f t="shared" si="19"/>
        <v>0</v>
      </c>
      <c r="O65" s="55">
        <f t="shared" si="19"/>
        <v>0</v>
      </c>
      <c r="P65" s="57">
        <f t="shared" si="19"/>
        <v>0</v>
      </c>
      <c r="Q65" s="55">
        <f t="shared" si="19"/>
        <v>0</v>
      </c>
      <c r="R65" s="55">
        <f t="shared" si="19"/>
        <v>0</v>
      </c>
      <c r="S65" s="55">
        <f t="shared" si="19"/>
        <v>0</v>
      </c>
      <c r="T65" s="57">
        <f t="shared" si="19"/>
        <v>0</v>
      </c>
      <c r="U65" s="55">
        <f t="shared" si="19"/>
        <v>0</v>
      </c>
      <c r="V65" s="67">
        <f t="shared" si="19"/>
        <v>0</v>
      </c>
      <c r="W65" s="67">
        <f t="shared" si="19"/>
        <v>0</v>
      </c>
      <c r="X65" s="57">
        <f t="shared" si="19"/>
        <v>0</v>
      </c>
      <c r="Y65" s="57">
        <f t="shared" si="19"/>
        <v>0</v>
      </c>
    </row>
    <row r="66" spans="1:25" ht="30" x14ac:dyDescent="0.25">
      <c r="A66" s="27" t="s">
        <v>41</v>
      </c>
      <c r="B66" s="28" t="s">
        <v>71</v>
      </c>
      <c r="C66" s="28">
        <v>100</v>
      </c>
      <c r="D66" s="29" t="s">
        <v>42</v>
      </c>
      <c r="E66" s="58"/>
      <c r="F66" s="27" t="s">
        <v>41</v>
      </c>
      <c r="G66" s="59" t="s">
        <v>43</v>
      </c>
      <c r="H66" s="60" t="s">
        <v>44</v>
      </c>
      <c r="I66" s="61">
        <v>0</v>
      </c>
      <c r="J66" s="61">
        <v>0</v>
      </c>
      <c r="K66" s="61">
        <v>0</v>
      </c>
      <c r="L66" s="57">
        <f t="shared" si="11"/>
        <v>0</v>
      </c>
      <c r="M66" s="61">
        <v>0</v>
      </c>
      <c r="N66" s="61">
        <v>0</v>
      </c>
      <c r="O66" s="61">
        <v>0</v>
      </c>
      <c r="P66" s="57">
        <f t="shared" si="8"/>
        <v>0</v>
      </c>
      <c r="Q66" s="61">
        <v>0</v>
      </c>
      <c r="R66" s="61">
        <v>0</v>
      </c>
      <c r="S66" s="61">
        <v>0</v>
      </c>
      <c r="T66" s="57">
        <f t="shared" si="9"/>
        <v>0</v>
      </c>
      <c r="U66" s="61">
        <v>0</v>
      </c>
      <c r="V66" s="61">
        <v>0</v>
      </c>
      <c r="W66" s="61">
        <v>0</v>
      </c>
      <c r="X66" s="57">
        <f t="shared" si="10"/>
        <v>0</v>
      </c>
      <c r="Y66" s="64">
        <f t="shared" si="12"/>
        <v>0</v>
      </c>
    </row>
    <row r="67" spans="1:25" ht="30" x14ac:dyDescent="0.25">
      <c r="A67" s="27"/>
      <c r="B67" s="28"/>
      <c r="C67" s="28"/>
      <c r="D67" s="29"/>
      <c r="E67" s="65"/>
      <c r="F67" s="27"/>
      <c r="G67" s="59" t="s">
        <v>45</v>
      </c>
      <c r="H67" s="60" t="s">
        <v>46</v>
      </c>
      <c r="I67" s="61">
        <v>0</v>
      </c>
      <c r="J67" s="61">
        <v>0</v>
      </c>
      <c r="K67" s="61">
        <v>0</v>
      </c>
      <c r="L67" s="57">
        <f t="shared" si="11"/>
        <v>0</v>
      </c>
      <c r="M67" s="61">
        <v>0</v>
      </c>
      <c r="N67" s="61">
        <v>0</v>
      </c>
      <c r="O67" s="61">
        <v>0</v>
      </c>
      <c r="P67" s="57">
        <f t="shared" si="8"/>
        <v>0</v>
      </c>
      <c r="Q67" s="61">
        <v>0</v>
      </c>
      <c r="R67" s="61">
        <v>0</v>
      </c>
      <c r="S67" s="61">
        <v>0</v>
      </c>
      <c r="T67" s="57">
        <f t="shared" si="9"/>
        <v>0</v>
      </c>
      <c r="U67" s="61">
        <v>0</v>
      </c>
      <c r="V67" s="61">
        <v>0</v>
      </c>
      <c r="W67" s="61">
        <v>0</v>
      </c>
      <c r="X67" s="57">
        <f t="shared" si="10"/>
        <v>0</v>
      </c>
      <c r="Y67" s="64">
        <f t="shared" si="12"/>
        <v>0</v>
      </c>
    </row>
    <row r="68" spans="1:25" ht="30" x14ac:dyDescent="0.25">
      <c r="A68" s="27" t="s">
        <v>41</v>
      </c>
      <c r="B68" s="28" t="s">
        <v>72</v>
      </c>
      <c r="C68" s="28">
        <v>100</v>
      </c>
      <c r="D68" s="29" t="s">
        <v>42</v>
      </c>
      <c r="E68" s="58"/>
      <c r="F68" s="27" t="s">
        <v>41</v>
      </c>
      <c r="G68" s="59" t="s">
        <v>43</v>
      </c>
      <c r="H68" s="60" t="s">
        <v>44</v>
      </c>
      <c r="I68" s="61">
        <v>0</v>
      </c>
      <c r="J68" s="61">
        <v>0</v>
      </c>
      <c r="K68" s="61">
        <v>0</v>
      </c>
      <c r="L68" s="57">
        <f t="shared" si="11"/>
        <v>0</v>
      </c>
      <c r="M68" s="61">
        <v>0</v>
      </c>
      <c r="N68" s="61">
        <v>0</v>
      </c>
      <c r="O68" s="61">
        <v>0</v>
      </c>
      <c r="P68" s="57">
        <f t="shared" si="8"/>
        <v>0</v>
      </c>
      <c r="Q68" s="61">
        <v>0</v>
      </c>
      <c r="R68" s="61">
        <v>0</v>
      </c>
      <c r="S68" s="61">
        <v>0</v>
      </c>
      <c r="T68" s="57">
        <f t="shared" si="9"/>
        <v>0</v>
      </c>
      <c r="U68" s="61">
        <v>0</v>
      </c>
      <c r="V68" s="61">
        <v>0</v>
      </c>
      <c r="W68" s="61">
        <v>0</v>
      </c>
      <c r="X68" s="57">
        <f t="shared" si="10"/>
        <v>0</v>
      </c>
      <c r="Y68" s="64">
        <f t="shared" si="12"/>
        <v>0</v>
      </c>
    </row>
    <row r="69" spans="1:25" ht="30" x14ac:dyDescent="0.25">
      <c r="A69" s="27"/>
      <c r="B69" s="28"/>
      <c r="C69" s="28"/>
      <c r="D69" s="29"/>
      <c r="E69" s="65"/>
      <c r="F69" s="27"/>
      <c r="G69" s="59" t="s">
        <v>45</v>
      </c>
      <c r="H69" s="60" t="s">
        <v>46</v>
      </c>
      <c r="I69" s="61">
        <v>0</v>
      </c>
      <c r="J69" s="61">
        <v>0</v>
      </c>
      <c r="K69" s="61">
        <v>0</v>
      </c>
      <c r="L69" s="57">
        <f t="shared" si="11"/>
        <v>0</v>
      </c>
      <c r="M69" s="61">
        <v>0</v>
      </c>
      <c r="N69" s="61">
        <v>0</v>
      </c>
      <c r="O69" s="61">
        <v>0</v>
      </c>
      <c r="P69" s="57">
        <f t="shared" si="8"/>
        <v>0</v>
      </c>
      <c r="Q69" s="61">
        <v>0</v>
      </c>
      <c r="R69" s="61">
        <v>0</v>
      </c>
      <c r="S69" s="61">
        <v>0</v>
      </c>
      <c r="T69" s="57">
        <f t="shared" si="9"/>
        <v>0</v>
      </c>
      <c r="U69" s="61">
        <v>0</v>
      </c>
      <c r="V69" s="61">
        <v>0</v>
      </c>
      <c r="W69" s="61">
        <v>0</v>
      </c>
      <c r="X69" s="57">
        <f t="shared" si="10"/>
        <v>0</v>
      </c>
      <c r="Y69" s="64">
        <f t="shared" si="12"/>
        <v>0</v>
      </c>
    </row>
    <row r="70" spans="1:25" ht="30" x14ac:dyDescent="0.25">
      <c r="A70" s="27" t="s">
        <v>41</v>
      </c>
      <c r="B70" s="28" t="s">
        <v>73</v>
      </c>
      <c r="C70" s="28">
        <v>100</v>
      </c>
      <c r="D70" s="29" t="s">
        <v>42</v>
      </c>
      <c r="E70" s="58"/>
      <c r="F70" s="27" t="s">
        <v>41</v>
      </c>
      <c r="G70" s="59" t="s">
        <v>43</v>
      </c>
      <c r="H70" s="60" t="s">
        <v>44</v>
      </c>
      <c r="I70" s="61">
        <v>0</v>
      </c>
      <c r="J70" s="61">
        <v>0</v>
      </c>
      <c r="K70" s="61">
        <v>0</v>
      </c>
      <c r="L70" s="57">
        <f t="shared" si="11"/>
        <v>0</v>
      </c>
      <c r="M70" s="61">
        <v>0</v>
      </c>
      <c r="N70" s="61">
        <v>0</v>
      </c>
      <c r="O70" s="61">
        <v>0</v>
      </c>
      <c r="P70" s="57">
        <f t="shared" si="8"/>
        <v>0</v>
      </c>
      <c r="Q70" s="61">
        <v>0</v>
      </c>
      <c r="R70" s="61">
        <v>0</v>
      </c>
      <c r="S70" s="61">
        <v>0</v>
      </c>
      <c r="T70" s="57">
        <f t="shared" si="9"/>
        <v>0</v>
      </c>
      <c r="U70" s="61">
        <v>0</v>
      </c>
      <c r="V70" s="61">
        <v>0</v>
      </c>
      <c r="W70" s="61">
        <v>0</v>
      </c>
      <c r="X70" s="57">
        <f t="shared" si="10"/>
        <v>0</v>
      </c>
      <c r="Y70" s="64">
        <f t="shared" si="12"/>
        <v>0</v>
      </c>
    </row>
    <row r="71" spans="1:25" ht="30" x14ac:dyDescent="0.25">
      <c r="A71" s="27"/>
      <c r="B71" s="28"/>
      <c r="C71" s="28"/>
      <c r="D71" s="29"/>
      <c r="E71" s="65"/>
      <c r="F71" s="27"/>
      <c r="G71" s="59" t="s">
        <v>45</v>
      </c>
      <c r="H71" s="60" t="s">
        <v>46</v>
      </c>
      <c r="I71" s="61">
        <v>0</v>
      </c>
      <c r="J71" s="61">
        <v>0</v>
      </c>
      <c r="K71" s="61">
        <v>0</v>
      </c>
      <c r="L71" s="57">
        <f t="shared" si="11"/>
        <v>0</v>
      </c>
      <c r="M71" s="61">
        <v>0</v>
      </c>
      <c r="N71" s="61">
        <v>0</v>
      </c>
      <c r="O71" s="61">
        <v>0</v>
      </c>
      <c r="P71" s="57">
        <f t="shared" si="8"/>
        <v>0</v>
      </c>
      <c r="Q71" s="61">
        <v>0</v>
      </c>
      <c r="R71" s="61">
        <v>0</v>
      </c>
      <c r="S71" s="61">
        <v>0</v>
      </c>
      <c r="T71" s="57">
        <f t="shared" si="9"/>
        <v>0</v>
      </c>
      <c r="U71" s="61">
        <v>0</v>
      </c>
      <c r="V71" s="61">
        <v>0</v>
      </c>
      <c r="W71" s="61">
        <v>0</v>
      </c>
      <c r="X71" s="57">
        <f t="shared" si="10"/>
        <v>0</v>
      </c>
      <c r="Y71" s="64">
        <f t="shared" si="12"/>
        <v>0</v>
      </c>
    </row>
    <row r="72" spans="1:25" ht="30" x14ac:dyDescent="0.25">
      <c r="A72" s="27" t="s">
        <v>41</v>
      </c>
      <c r="B72" s="28" t="s">
        <v>74</v>
      </c>
      <c r="C72" s="28">
        <v>100</v>
      </c>
      <c r="D72" s="29" t="s">
        <v>42</v>
      </c>
      <c r="E72" s="58"/>
      <c r="F72" s="27" t="s">
        <v>41</v>
      </c>
      <c r="G72" s="59" t="s">
        <v>43</v>
      </c>
      <c r="H72" s="60" t="s">
        <v>44</v>
      </c>
      <c r="I72" s="61">
        <v>0</v>
      </c>
      <c r="J72" s="61">
        <v>0</v>
      </c>
      <c r="K72" s="61">
        <v>0</v>
      </c>
      <c r="L72" s="57">
        <f t="shared" si="11"/>
        <v>0</v>
      </c>
      <c r="M72" s="61">
        <v>0</v>
      </c>
      <c r="N72" s="61">
        <v>0</v>
      </c>
      <c r="O72" s="61">
        <v>0</v>
      </c>
      <c r="P72" s="57">
        <f t="shared" si="8"/>
        <v>0</v>
      </c>
      <c r="Q72" s="61">
        <v>0</v>
      </c>
      <c r="R72" s="61">
        <v>0</v>
      </c>
      <c r="S72" s="61">
        <v>0</v>
      </c>
      <c r="T72" s="57">
        <f t="shared" si="9"/>
        <v>0</v>
      </c>
      <c r="U72" s="61">
        <v>0</v>
      </c>
      <c r="V72" s="61">
        <v>0</v>
      </c>
      <c r="W72" s="61">
        <v>0</v>
      </c>
      <c r="X72" s="57">
        <f t="shared" si="10"/>
        <v>0</v>
      </c>
      <c r="Y72" s="64">
        <f t="shared" si="12"/>
        <v>0</v>
      </c>
    </row>
    <row r="73" spans="1:25" ht="30" x14ac:dyDescent="0.25">
      <c r="A73" s="27"/>
      <c r="B73" s="28"/>
      <c r="C73" s="28"/>
      <c r="D73" s="29"/>
      <c r="E73" s="65"/>
      <c r="F73" s="27"/>
      <c r="G73" s="59" t="s">
        <v>45</v>
      </c>
      <c r="H73" s="60" t="s">
        <v>46</v>
      </c>
      <c r="I73" s="61">
        <v>0</v>
      </c>
      <c r="J73" s="61">
        <v>0</v>
      </c>
      <c r="K73" s="61">
        <v>0</v>
      </c>
      <c r="L73" s="57">
        <f t="shared" si="11"/>
        <v>0</v>
      </c>
      <c r="M73" s="61">
        <v>0</v>
      </c>
      <c r="N73" s="61">
        <v>0</v>
      </c>
      <c r="O73" s="61">
        <v>0</v>
      </c>
      <c r="P73" s="57">
        <f t="shared" si="8"/>
        <v>0</v>
      </c>
      <c r="Q73" s="61">
        <v>0</v>
      </c>
      <c r="R73" s="61">
        <v>0</v>
      </c>
      <c r="S73" s="61">
        <v>0</v>
      </c>
      <c r="T73" s="57">
        <f t="shared" si="9"/>
        <v>0</v>
      </c>
      <c r="U73" s="61">
        <v>0</v>
      </c>
      <c r="V73" s="61">
        <v>0</v>
      </c>
      <c r="W73" s="61">
        <v>0</v>
      </c>
      <c r="X73" s="57">
        <f t="shared" si="10"/>
        <v>0</v>
      </c>
      <c r="Y73" s="64">
        <f t="shared" si="12"/>
        <v>0</v>
      </c>
    </row>
    <row r="74" spans="1:25" ht="30" x14ac:dyDescent="0.25">
      <c r="A74" s="27" t="s">
        <v>41</v>
      </c>
      <c r="B74" s="28" t="s">
        <v>75</v>
      </c>
      <c r="C74" s="28">
        <v>100</v>
      </c>
      <c r="D74" s="29" t="s">
        <v>42</v>
      </c>
      <c r="E74" s="58"/>
      <c r="F74" s="27" t="s">
        <v>41</v>
      </c>
      <c r="G74" s="59" t="s">
        <v>43</v>
      </c>
      <c r="H74" s="60" t="s">
        <v>44</v>
      </c>
      <c r="I74" s="61">
        <v>0</v>
      </c>
      <c r="J74" s="61">
        <v>0</v>
      </c>
      <c r="K74" s="61">
        <v>0</v>
      </c>
      <c r="L74" s="57">
        <f t="shared" si="11"/>
        <v>0</v>
      </c>
      <c r="M74" s="61">
        <v>0</v>
      </c>
      <c r="N74" s="61">
        <v>0</v>
      </c>
      <c r="O74" s="61">
        <v>0</v>
      </c>
      <c r="P74" s="57">
        <f t="shared" si="8"/>
        <v>0</v>
      </c>
      <c r="Q74" s="61">
        <v>0</v>
      </c>
      <c r="R74" s="61">
        <v>0</v>
      </c>
      <c r="S74" s="61">
        <v>0</v>
      </c>
      <c r="T74" s="57">
        <f t="shared" si="9"/>
        <v>0</v>
      </c>
      <c r="U74" s="61">
        <v>0</v>
      </c>
      <c r="V74" s="61">
        <v>0</v>
      </c>
      <c r="W74" s="61">
        <v>0</v>
      </c>
      <c r="X74" s="57">
        <f t="shared" si="10"/>
        <v>0</v>
      </c>
      <c r="Y74" s="64">
        <f t="shared" si="12"/>
        <v>0</v>
      </c>
    </row>
    <row r="75" spans="1:25" ht="30" x14ac:dyDescent="0.25">
      <c r="A75" s="27"/>
      <c r="B75" s="28"/>
      <c r="C75" s="28"/>
      <c r="D75" s="29"/>
      <c r="E75" s="65"/>
      <c r="F75" s="27"/>
      <c r="G75" s="59" t="s">
        <v>45</v>
      </c>
      <c r="H75" s="60" t="s">
        <v>46</v>
      </c>
      <c r="I75" s="61">
        <v>0</v>
      </c>
      <c r="J75" s="61">
        <v>0</v>
      </c>
      <c r="K75" s="61">
        <v>0</v>
      </c>
      <c r="L75" s="57">
        <f t="shared" si="11"/>
        <v>0</v>
      </c>
      <c r="M75" s="61">
        <v>0</v>
      </c>
      <c r="N75" s="61">
        <v>0</v>
      </c>
      <c r="O75" s="61">
        <v>0</v>
      </c>
      <c r="P75" s="57">
        <f t="shared" si="8"/>
        <v>0</v>
      </c>
      <c r="Q75" s="61">
        <v>0</v>
      </c>
      <c r="R75" s="61">
        <v>0</v>
      </c>
      <c r="S75" s="61">
        <v>0</v>
      </c>
      <c r="T75" s="57">
        <f t="shared" si="9"/>
        <v>0</v>
      </c>
      <c r="U75" s="61">
        <v>0</v>
      </c>
      <c r="V75" s="61">
        <v>0</v>
      </c>
      <c r="W75" s="61">
        <v>0</v>
      </c>
      <c r="X75" s="57">
        <f t="shared" si="10"/>
        <v>0</v>
      </c>
      <c r="Y75" s="64">
        <f t="shared" si="12"/>
        <v>0</v>
      </c>
    </row>
    <row r="76" spans="1:25" ht="30" x14ac:dyDescent="0.25">
      <c r="A76" s="27" t="s">
        <v>41</v>
      </c>
      <c r="B76" s="28" t="s">
        <v>76</v>
      </c>
      <c r="C76" s="28">
        <v>100</v>
      </c>
      <c r="D76" s="29" t="s">
        <v>42</v>
      </c>
      <c r="E76" s="58"/>
      <c r="F76" s="27" t="s">
        <v>41</v>
      </c>
      <c r="G76" s="59" t="s">
        <v>43</v>
      </c>
      <c r="H76" s="60" t="s">
        <v>44</v>
      </c>
      <c r="I76" s="61">
        <v>0</v>
      </c>
      <c r="J76" s="61">
        <v>0</v>
      </c>
      <c r="K76" s="61">
        <v>0</v>
      </c>
      <c r="L76" s="57">
        <f t="shared" si="11"/>
        <v>0</v>
      </c>
      <c r="M76" s="61">
        <v>0</v>
      </c>
      <c r="N76" s="61">
        <v>0</v>
      </c>
      <c r="O76" s="61">
        <v>0</v>
      </c>
      <c r="P76" s="57">
        <f t="shared" si="8"/>
        <v>0</v>
      </c>
      <c r="Q76" s="61">
        <v>0</v>
      </c>
      <c r="R76" s="61">
        <v>0</v>
      </c>
      <c r="S76" s="61">
        <v>0</v>
      </c>
      <c r="T76" s="57">
        <f t="shared" si="9"/>
        <v>0</v>
      </c>
      <c r="U76" s="61">
        <v>0</v>
      </c>
      <c r="V76" s="61">
        <v>0</v>
      </c>
      <c r="W76" s="61">
        <v>0</v>
      </c>
      <c r="X76" s="57">
        <f t="shared" si="10"/>
        <v>0</v>
      </c>
      <c r="Y76" s="64">
        <f t="shared" si="12"/>
        <v>0</v>
      </c>
    </row>
    <row r="77" spans="1:25" ht="30" x14ac:dyDescent="0.25">
      <c r="A77" s="27"/>
      <c r="B77" s="28"/>
      <c r="C77" s="28"/>
      <c r="D77" s="29"/>
      <c r="E77" s="65"/>
      <c r="F77" s="27"/>
      <c r="G77" s="59" t="s">
        <v>45</v>
      </c>
      <c r="H77" s="60" t="s">
        <v>46</v>
      </c>
      <c r="I77" s="61">
        <v>0</v>
      </c>
      <c r="J77" s="61">
        <v>0</v>
      </c>
      <c r="K77" s="61">
        <v>0</v>
      </c>
      <c r="L77" s="57">
        <f t="shared" si="11"/>
        <v>0</v>
      </c>
      <c r="M77" s="61">
        <v>0</v>
      </c>
      <c r="N77" s="61">
        <v>0</v>
      </c>
      <c r="O77" s="61">
        <v>0</v>
      </c>
      <c r="P77" s="57">
        <f t="shared" si="8"/>
        <v>0</v>
      </c>
      <c r="Q77" s="61">
        <v>0</v>
      </c>
      <c r="R77" s="61">
        <v>0</v>
      </c>
      <c r="S77" s="61">
        <v>0</v>
      </c>
      <c r="T77" s="57">
        <f t="shared" si="9"/>
        <v>0</v>
      </c>
      <c r="U77" s="61">
        <v>0</v>
      </c>
      <c r="V77" s="61">
        <v>0</v>
      </c>
      <c r="W77" s="61">
        <v>0</v>
      </c>
      <c r="X77" s="57">
        <f t="shared" si="10"/>
        <v>0</v>
      </c>
      <c r="Y77" s="64">
        <f t="shared" si="12"/>
        <v>0</v>
      </c>
    </row>
    <row r="78" spans="1:25" ht="30" x14ac:dyDescent="0.25">
      <c r="A78" s="22" t="s">
        <v>41</v>
      </c>
      <c r="B78" s="23">
        <v>2.5</v>
      </c>
      <c r="C78" s="23">
        <v>100</v>
      </c>
      <c r="D78" s="24" t="s">
        <v>42</v>
      </c>
      <c r="E78" s="66"/>
      <c r="F78" s="24" t="s">
        <v>41</v>
      </c>
      <c r="G78" s="53" t="s">
        <v>43</v>
      </c>
      <c r="H78" s="54" t="s">
        <v>44</v>
      </c>
      <c r="I78" s="55">
        <f>+I80+I82+I84+I86</f>
        <v>0</v>
      </c>
      <c r="J78" s="55">
        <f t="shared" ref="J78:Y79" si="20">+J80+J82+J84+J86</f>
        <v>0</v>
      </c>
      <c r="K78" s="55">
        <f t="shared" si="20"/>
        <v>0</v>
      </c>
      <c r="L78" s="57">
        <f t="shared" si="20"/>
        <v>0</v>
      </c>
      <c r="M78" s="55">
        <f t="shared" si="20"/>
        <v>0</v>
      </c>
      <c r="N78" s="55">
        <f t="shared" si="20"/>
        <v>0</v>
      </c>
      <c r="O78" s="55">
        <f t="shared" si="20"/>
        <v>0</v>
      </c>
      <c r="P78" s="57">
        <f t="shared" si="20"/>
        <v>0</v>
      </c>
      <c r="Q78" s="55">
        <f t="shared" si="20"/>
        <v>0</v>
      </c>
      <c r="R78" s="55">
        <f t="shared" si="20"/>
        <v>0</v>
      </c>
      <c r="S78" s="55">
        <f t="shared" si="20"/>
        <v>0</v>
      </c>
      <c r="T78" s="57">
        <f t="shared" si="20"/>
        <v>0</v>
      </c>
      <c r="U78" s="55">
        <f t="shared" si="20"/>
        <v>0</v>
      </c>
      <c r="V78" s="55">
        <f t="shared" si="20"/>
        <v>0</v>
      </c>
      <c r="W78" s="55">
        <f t="shared" si="20"/>
        <v>0</v>
      </c>
      <c r="X78" s="57">
        <f t="shared" si="20"/>
        <v>0</v>
      </c>
      <c r="Y78" s="57">
        <f t="shared" si="20"/>
        <v>0</v>
      </c>
    </row>
    <row r="79" spans="1:25" ht="30" x14ac:dyDescent="0.25">
      <c r="A79" s="22"/>
      <c r="B79" s="23"/>
      <c r="C79" s="23"/>
      <c r="D79" s="24"/>
      <c r="E79" s="56"/>
      <c r="F79" s="24"/>
      <c r="G79" s="53" t="s">
        <v>45</v>
      </c>
      <c r="H79" s="54" t="s">
        <v>46</v>
      </c>
      <c r="I79" s="55">
        <f>+I81+I83+I85+I87</f>
        <v>0</v>
      </c>
      <c r="J79" s="55">
        <f t="shared" si="20"/>
        <v>0</v>
      </c>
      <c r="K79" s="55">
        <f t="shared" si="20"/>
        <v>0</v>
      </c>
      <c r="L79" s="55">
        <f t="shared" si="20"/>
        <v>0</v>
      </c>
      <c r="M79" s="55">
        <f t="shared" si="20"/>
        <v>0</v>
      </c>
      <c r="N79" s="55">
        <f t="shared" si="20"/>
        <v>0</v>
      </c>
      <c r="O79" s="55">
        <f t="shared" si="20"/>
        <v>0</v>
      </c>
      <c r="P79" s="55">
        <f t="shared" si="20"/>
        <v>0</v>
      </c>
      <c r="Q79" s="55">
        <f t="shared" si="20"/>
        <v>0</v>
      </c>
      <c r="R79" s="55">
        <f t="shared" si="20"/>
        <v>0</v>
      </c>
      <c r="S79" s="55">
        <f t="shared" si="20"/>
        <v>0</v>
      </c>
      <c r="T79" s="55">
        <f t="shared" si="20"/>
        <v>0</v>
      </c>
      <c r="U79" s="55">
        <f t="shared" si="20"/>
        <v>0</v>
      </c>
      <c r="V79" s="55">
        <f t="shared" si="20"/>
        <v>0</v>
      </c>
      <c r="W79" s="55">
        <f t="shared" si="20"/>
        <v>0</v>
      </c>
      <c r="X79" s="55">
        <f t="shared" si="20"/>
        <v>0</v>
      </c>
      <c r="Y79" s="55">
        <f t="shared" si="20"/>
        <v>0</v>
      </c>
    </row>
    <row r="80" spans="1:25" ht="30" x14ac:dyDescent="0.25">
      <c r="A80" s="27" t="s">
        <v>41</v>
      </c>
      <c r="B80" s="28" t="s">
        <v>77</v>
      </c>
      <c r="C80" s="28">
        <v>100</v>
      </c>
      <c r="D80" s="29" t="s">
        <v>42</v>
      </c>
      <c r="E80" s="58"/>
      <c r="F80" s="29" t="s">
        <v>41</v>
      </c>
      <c r="G80" s="59" t="s">
        <v>43</v>
      </c>
      <c r="H80" s="60" t="s">
        <v>44</v>
      </c>
      <c r="I80" s="61">
        <v>0</v>
      </c>
      <c r="J80" s="61">
        <v>0</v>
      </c>
      <c r="K80" s="61">
        <v>0</v>
      </c>
      <c r="L80" s="57">
        <f t="shared" si="11"/>
        <v>0</v>
      </c>
      <c r="M80" s="61">
        <v>0</v>
      </c>
      <c r="N80" s="61">
        <v>0</v>
      </c>
      <c r="O80" s="61">
        <v>0</v>
      </c>
      <c r="P80" s="57">
        <f t="shared" si="8"/>
        <v>0</v>
      </c>
      <c r="Q80" s="61">
        <v>0</v>
      </c>
      <c r="R80" s="61">
        <v>0</v>
      </c>
      <c r="S80" s="61">
        <v>0</v>
      </c>
      <c r="T80" s="57">
        <f t="shared" si="9"/>
        <v>0</v>
      </c>
      <c r="U80" s="61">
        <v>0</v>
      </c>
      <c r="V80" s="61">
        <v>0</v>
      </c>
      <c r="W80" s="61">
        <v>0</v>
      </c>
      <c r="X80" s="57">
        <f t="shared" si="10"/>
        <v>0</v>
      </c>
      <c r="Y80" s="64">
        <f t="shared" si="12"/>
        <v>0</v>
      </c>
    </row>
    <row r="81" spans="1:25" ht="30" x14ac:dyDescent="0.25">
      <c r="A81" s="27"/>
      <c r="B81" s="28"/>
      <c r="C81" s="28"/>
      <c r="D81" s="29"/>
      <c r="E81" s="65"/>
      <c r="F81" s="29"/>
      <c r="G81" s="59" t="s">
        <v>45</v>
      </c>
      <c r="H81" s="60" t="s">
        <v>46</v>
      </c>
      <c r="I81" s="61">
        <v>0</v>
      </c>
      <c r="J81" s="61">
        <v>0</v>
      </c>
      <c r="K81" s="61">
        <v>0</v>
      </c>
      <c r="L81" s="57">
        <f t="shared" si="11"/>
        <v>0</v>
      </c>
      <c r="M81" s="61">
        <v>0</v>
      </c>
      <c r="N81" s="61">
        <v>0</v>
      </c>
      <c r="O81" s="61">
        <v>0</v>
      </c>
      <c r="P81" s="57">
        <f t="shared" si="8"/>
        <v>0</v>
      </c>
      <c r="Q81" s="61">
        <v>0</v>
      </c>
      <c r="R81" s="61">
        <v>0</v>
      </c>
      <c r="S81" s="61">
        <v>0</v>
      </c>
      <c r="T81" s="57">
        <f t="shared" si="9"/>
        <v>0</v>
      </c>
      <c r="U81" s="61">
        <v>0</v>
      </c>
      <c r="V81" s="61">
        <v>0</v>
      </c>
      <c r="W81" s="61">
        <v>0</v>
      </c>
      <c r="X81" s="57">
        <f t="shared" si="10"/>
        <v>0</v>
      </c>
      <c r="Y81" s="64">
        <f t="shared" si="12"/>
        <v>0</v>
      </c>
    </row>
    <row r="82" spans="1:25" ht="30" x14ac:dyDescent="0.25">
      <c r="A82" s="27" t="s">
        <v>41</v>
      </c>
      <c r="B82" s="28" t="s">
        <v>78</v>
      </c>
      <c r="C82" s="28">
        <v>100</v>
      </c>
      <c r="D82" s="29" t="s">
        <v>42</v>
      </c>
      <c r="E82" s="58"/>
      <c r="F82" s="29" t="s">
        <v>41</v>
      </c>
      <c r="G82" s="59" t="s">
        <v>43</v>
      </c>
      <c r="H82" s="60" t="s">
        <v>44</v>
      </c>
      <c r="I82" s="61">
        <v>0</v>
      </c>
      <c r="J82" s="61">
        <v>0</v>
      </c>
      <c r="K82" s="61">
        <v>0</v>
      </c>
      <c r="L82" s="57">
        <f t="shared" si="11"/>
        <v>0</v>
      </c>
      <c r="M82" s="61">
        <v>0</v>
      </c>
      <c r="N82" s="61">
        <v>0</v>
      </c>
      <c r="O82" s="61">
        <v>0</v>
      </c>
      <c r="P82" s="57">
        <f t="shared" si="8"/>
        <v>0</v>
      </c>
      <c r="Q82" s="61">
        <v>0</v>
      </c>
      <c r="R82" s="61">
        <v>0</v>
      </c>
      <c r="S82" s="61">
        <v>0</v>
      </c>
      <c r="T82" s="57">
        <f t="shared" si="9"/>
        <v>0</v>
      </c>
      <c r="U82" s="61">
        <v>0</v>
      </c>
      <c r="V82" s="61">
        <v>0</v>
      </c>
      <c r="W82" s="61">
        <v>0</v>
      </c>
      <c r="X82" s="57">
        <f t="shared" si="10"/>
        <v>0</v>
      </c>
      <c r="Y82" s="64">
        <f t="shared" si="12"/>
        <v>0</v>
      </c>
    </row>
    <row r="83" spans="1:25" ht="30" x14ac:dyDescent="0.25">
      <c r="A83" s="27"/>
      <c r="B83" s="28"/>
      <c r="C83" s="28"/>
      <c r="D83" s="29"/>
      <c r="E83" s="65"/>
      <c r="F83" s="29"/>
      <c r="G83" s="59" t="s">
        <v>45</v>
      </c>
      <c r="H83" s="60" t="s">
        <v>46</v>
      </c>
      <c r="I83" s="61">
        <v>0</v>
      </c>
      <c r="J83" s="61">
        <v>0</v>
      </c>
      <c r="K83" s="61">
        <v>0</v>
      </c>
      <c r="L83" s="57">
        <f t="shared" si="11"/>
        <v>0</v>
      </c>
      <c r="M83" s="61">
        <v>0</v>
      </c>
      <c r="N83" s="61">
        <v>0</v>
      </c>
      <c r="O83" s="61">
        <v>0</v>
      </c>
      <c r="P83" s="57">
        <f t="shared" si="8"/>
        <v>0</v>
      </c>
      <c r="Q83" s="61">
        <v>0</v>
      </c>
      <c r="R83" s="61">
        <v>0</v>
      </c>
      <c r="S83" s="61">
        <v>0</v>
      </c>
      <c r="T83" s="57">
        <f t="shared" si="9"/>
        <v>0</v>
      </c>
      <c r="U83" s="61">
        <v>0</v>
      </c>
      <c r="V83" s="61">
        <v>0</v>
      </c>
      <c r="W83" s="61">
        <v>0</v>
      </c>
      <c r="X83" s="57">
        <f t="shared" si="10"/>
        <v>0</v>
      </c>
      <c r="Y83" s="64">
        <f t="shared" si="12"/>
        <v>0</v>
      </c>
    </row>
    <row r="84" spans="1:25" ht="30" x14ac:dyDescent="0.25">
      <c r="A84" s="27" t="s">
        <v>41</v>
      </c>
      <c r="B84" s="28" t="s">
        <v>79</v>
      </c>
      <c r="C84" s="28">
        <v>100</v>
      </c>
      <c r="D84" s="29" t="s">
        <v>42</v>
      </c>
      <c r="E84" s="58"/>
      <c r="F84" s="29" t="s">
        <v>41</v>
      </c>
      <c r="G84" s="59" t="s">
        <v>43</v>
      </c>
      <c r="H84" s="60" t="s">
        <v>44</v>
      </c>
      <c r="I84" s="61">
        <v>0</v>
      </c>
      <c r="J84" s="61">
        <v>0</v>
      </c>
      <c r="K84" s="61">
        <v>0</v>
      </c>
      <c r="L84" s="57">
        <f t="shared" si="11"/>
        <v>0</v>
      </c>
      <c r="M84" s="61">
        <v>0</v>
      </c>
      <c r="N84" s="61">
        <v>0</v>
      </c>
      <c r="O84" s="61">
        <v>0</v>
      </c>
      <c r="P84" s="57">
        <f t="shared" si="8"/>
        <v>0</v>
      </c>
      <c r="Q84" s="61">
        <v>0</v>
      </c>
      <c r="R84" s="61">
        <v>0</v>
      </c>
      <c r="S84" s="61">
        <v>0</v>
      </c>
      <c r="T84" s="57">
        <f t="shared" si="9"/>
        <v>0</v>
      </c>
      <c r="U84" s="61">
        <v>0</v>
      </c>
      <c r="V84" s="61">
        <v>0</v>
      </c>
      <c r="W84" s="61">
        <v>0</v>
      </c>
      <c r="X84" s="57">
        <f t="shared" si="10"/>
        <v>0</v>
      </c>
      <c r="Y84" s="64">
        <f t="shared" si="12"/>
        <v>0</v>
      </c>
    </row>
    <row r="85" spans="1:25" ht="30" x14ac:dyDescent="0.25">
      <c r="A85" s="27"/>
      <c r="B85" s="28"/>
      <c r="C85" s="28"/>
      <c r="D85" s="29"/>
      <c r="E85" s="65"/>
      <c r="F85" s="29"/>
      <c r="G85" s="59" t="s">
        <v>45</v>
      </c>
      <c r="H85" s="60" t="s">
        <v>46</v>
      </c>
      <c r="I85" s="61">
        <v>0</v>
      </c>
      <c r="J85" s="61">
        <v>0</v>
      </c>
      <c r="K85" s="61">
        <v>0</v>
      </c>
      <c r="L85" s="57">
        <f t="shared" si="11"/>
        <v>0</v>
      </c>
      <c r="M85" s="61">
        <v>0</v>
      </c>
      <c r="N85" s="61">
        <v>0</v>
      </c>
      <c r="O85" s="61">
        <v>0</v>
      </c>
      <c r="P85" s="57">
        <f t="shared" si="8"/>
        <v>0</v>
      </c>
      <c r="Q85" s="61">
        <v>0</v>
      </c>
      <c r="R85" s="61">
        <v>0</v>
      </c>
      <c r="S85" s="61">
        <v>0</v>
      </c>
      <c r="T85" s="57">
        <f t="shared" si="9"/>
        <v>0</v>
      </c>
      <c r="U85" s="61">
        <v>0</v>
      </c>
      <c r="V85" s="61">
        <v>0</v>
      </c>
      <c r="W85" s="61">
        <v>0</v>
      </c>
      <c r="X85" s="57">
        <f t="shared" si="10"/>
        <v>0</v>
      </c>
      <c r="Y85" s="64">
        <f t="shared" si="12"/>
        <v>0</v>
      </c>
    </row>
    <row r="86" spans="1:25" ht="30" x14ac:dyDescent="0.25">
      <c r="A86" s="27" t="s">
        <v>41</v>
      </c>
      <c r="B86" s="28" t="s">
        <v>80</v>
      </c>
      <c r="C86" s="28">
        <v>100</v>
      </c>
      <c r="D86" s="29" t="s">
        <v>42</v>
      </c>
      <c r="E86" s="58"/>
      <c r="F86" s="29" t="s">
        <v>41</v>
      </c>
      <c r="G86" s="59" t="s">
        <v>43</v>
      </c>
      <c r="H86" s="60" t="s">
        <v>44</v>
      </c>
      <c r="I86" s="61">
        <v>0</v>
      </c>
      <c r="J86" s="61">
        <v>0</v>
      </c>
      <c r="K86" s="61">
        <v>0</v>
      </c>
      <c r="L86" s="57">
        <f t="shared" si="11"/>
        <v>0</v>
      </c>
      <c r="M86" s="61">
        <v>0</v>
      </c>
      <c r="N86" s="61">
        <v>0</v>
      </c>
      <c r="O86" s="61">
        <v>0</v>
      </c>
      <c r="P86" s="57">
        <f t="shared" si="8"/>
        <v>0</v>
      </c>
      <c r="Q86" s="61">
        <v>0</v>
      </c>
      <c r="R86" s="61">
        <v>0</v>
      </c>
      <c r="S86" s="61">
        <v>0</v>
      </c>
      <c r="T86" s="57">
        <f t="shared" si="9"/>
        <v>0</v>
      </c>
      <c r="U86" s="61">
        <v>0</v>
      </c>
      <c r="V86" s="61">
        <v>0</v>
      </c>
      <c r="W86" s="61">
        <v>0</v>
      </c>
      <c r="X86" s="57">
        <f t="shared" si="10"/>
        <v>0</v>
      </c>
      <c r="Y86" s="64">
        <f t="shared" si="12"/>
        <v>0</v>
      </c>
    </row>
    <row r="87" spans="1:25" ht="30" x14ac:dyDescent="0.25">
      <c r="A87" s="27"/>
      <c r="B87" s="28"/>
      <c r="C87" s="28"/>
      <c r="D87" s="29"/>
      <c r="E87" s="65"/>
      <c r="F87" s="29"/>
      <c r="G87" s="59" t="s">
        <v>45</v>
      </c>
      <c r="H87" s="60" t="s">
        <v>46</v>
      </c>
      <c r="I87" s="61">
        <v>0</v>
      </c>
      <c r="J87" s="61">
        <v>0</v>
      </c>
      <c r="K87" s="61">
        <v>0</v>
      </c>
      <c r="L87" s="57">
        <f t="shared" si="11"/>
        <v>0</v>
      </c>
      <c r="M87" s="61">
        <v>0</v>
      </c>
      <c r="N87" s="61">
        <v>0</v>
      </c>
      <c r="O87" s="61">
        <v>0</v>
      </c>
      <c r="P87" s="57">
        <f t="shared" si="8"/>
        <v>0</v>
      </c>
      <c r="Q87" s="61">
        <v>0</v>
      </c>
      <c r="R87" s="61">
        <v>0</v>
      </c>
      <c r="S87" s="61">
        <v>0</v>
      </c>
      <c r="T87" s="57">
        <f t="shared" si="9"/>
        <v>0</v>
      </c>
      <c r="U87" s="61">
        <v>0</v>
      </c>
      <c r="V87" s="61">
        <v>0</v>
      </c>
      <c r="W87" s="61">
        <v>0</v>
      </c>
      <c r="X87" s="57">
        <f t="shared" si="10"/>
        <v>0</v>
      </c>
      <c r="Y87" s="64">
        <f>SUM(L87+P87+T87+X87)</f>
        <v>0</v>
      </c>
    </row>
    <row r="88" spans="1:25" ht="30" x14ac:dyDescent="0.25">
      <c r="A88" s="22" t="s">
        <v>41</v>
      </c>
      <c r="B88" s="23">
        <v>2.6</v>
      </c>
      <c r="C88" s="23">
        <v>100</v>
      </c>
      <c r="D88" s="24" t="s">
        <v>42</v>
      </c>
      <c r="E88" s="66"/>
      <c r="F88" s="24" t="s">
        <v>41</v>
      </c>
      <c r="G88" s="53" t="s">
        <v>43</v>
      </c>
      <c r="H88" s="54" t="s">
        <v>44</v>
      </c>
      <c r="I88" s="55">
        <f>+I90+I92+I94+I96+I98</f>
        <v>535000</v>
      </c>
      <c r="J88" s="55">
        <f t="shared" ref="J88:K89" si="21">+J90+J92+J94+J96+J98</f>
        <v>0</v>
      </c>
      <c r="K88" s="55">
        <f t="shared" si="21"/>
        <v>0</v>
      </c>
      <c r="L88" s="57">
        <f>+L90+L92+L94+L96+L98</f>
        <v>535000</v>
      </c>
      <c r="M88" s="55">
        <f>+M90+M92+M94+M96+M98</f>
        <v>535000</v>
      </c>
      <c r="N88" s="55">
        <f t="shared" ref="N88:O89" si="22">+N90+N92+N94+N96+N98</f>
        <v>0</v>
      </c>
      <c r="O88" s="55">
        <f t="shared" si="22"/>
        <v>0</v>
      </c>
      <c r="P88" s="57">
        <f>+P90+P92+P94+P96+P98</f>
        <v>535000</v>
      </c>
      <c r="Q88" s="55">
        <f>+Q90+Q92+Q94+Q96+Q98</f>
        <v>535000</v>
      </c>
      <c r="R88" s="55">
        <f t="shared" ref="R88:S89" si="23">+R90+R92+R94+R96+R98</f>
        <v>0</v>
      </c>
      <c r="S88" s="55">
        <f t="shared" si="23"/>
        <v>0</v>
      </c>
      <c r="T88" s="57">
        <f>+T90+T92+T94+T96+T98</f>
        <v>535000</v>
      </c>
      <c r="U88" s="55">
        <f>+U90+U92+U94+U96+U98</f>
        <v>535000</v>
      </c>
      <c r="V88" s="55">
        <f t="shared" ref="V88:W89" si="24">+V90+V92+V94+V96+V98</f>
        <v>0</v>
      </c>
      <c r="W88" s="55">
        <f t="shared" si="24"/>
        <v>0</v>
      </c>
      <c r="X88" s="57">
        <f>+X90+X92+X94+X96+X98</f>
        <v>535000</v>
      </c>
      <c r="Y88" s="57">
        <f t="shared" si="12"/>
        <v>2140000</v>
      </c>
    </row>
    <row r="89" spans="1:25" ht="30" x14ac:dyDescent="0.25">
      <c r="A89" s="22"/>
      <c r="B89" s="23"/>
      <c r="C89" s="23"/>
      <c r="D89" s="24"/>
      <c r="E89" s="56"/>
      <c r="F89" s="24"/>
      <c r="G89" s="53" t="s">
        <v>45</v>
      </c>
      <c r="H89" s="54" t="s">
        <v>46</v>
      </c>
      <c r="I89" s="55">
        <f>+I91+I93+I95+I97+I99</f>
        <v>178332</v>
      </c>
      <c r="J89" s="55">
        <f t="shared" si="21"/>
        <v>178333</v>
      </c>
      <c r="K89" s="55">
        <f t="shared" si="21"/>
        <v>178335</v>
      </c>
      <c r="L89" s="57">
        <f>+L91+L93+L95+L97+L99</f>
        <v>535000</v>
      </c>
      <c r="M89" s="55">
        <f>+M91+M93+M95+M97+M99</f>
        <v>178332</v>
      </c>
      <c r="N89" s="55">
        <f t="shared" si="22"/>
        <v>178333</v>
      </c>
      <c r="O89" s="55">
        <f t="shared" si="22"/>
        <v>178335</v>
      </c>
      <c r="P89" s="57">
        <f>+P91+P93+P95+P97+P99</f>
        <v>535000</v>
      </c>
      <c r="Q89" s="55">
        <f>+Q91+Q93+Q95+Q97+Q99</f>
        <v>178332</v>
      </c>
      <c r="R89" s="55">
        <f t="shared" si="23"/>
        <v>178333</v>
      </c>
      <c r="S89" s="55">
        <f t="shared" si="23"/>
        <v>178335</v>
      </c>
      <c r="T89" s="57">
        <f>+T91+T93+T95+T97+T99</f>
        <v>535000</v>
      </c>
      <c r="U89" s="55">
        <f>+U91+U93+U95+U97+U99</f>
        <v>178332</v>
      </c>
      <c r="V89" s="55">
        <f t="shared" si="24"/>
        <v>178333</v>
      </c>
      <c r="W89" s="55">
        <f t="shared" si="24"/>
        <v>178335</v>
      </c>
      <c r="X89" s="57">
        <f>+X91+X93+X95+X97+X99</f>
        <v>535000</v>
      </c>
      <c r="Y89" s="57">
        <f t="shared" si="12"/>
        <v>2140000</v>
      </c>
    </row>
    <row r="90" spans="1:25" ht="30" x14ac:dyDescent="0.25">
      <c r="A90" s="27" t="s">
        <v>41</v>
      </c>
      <c r="B90" s="28" t="s">
        <v>81</v>
      </c>
      <c r="C90" s="28">
        <v>100</v>
      </c>
      <c r="D90" s="29" t="s">
        <v>42</v>
      </c>
      <c r="E90" s="58"/>
      <c r="F90" s="29" t="s">
        <v>41</v>
      </c>
      <c r="G90" s="59" t="s">
        <v>43</v>
      </c>
      <c r="H90" s="60" t="s">
        <v>44</v>
      </c>
      <c r="I90" s="61">
        <f>SUM(I91:K91)</f>
        <v>350000</v>
      </c>
      <c r="J90" s="61">
        <v>0</v>
      </c>
      <c r="K90" s="61">
        <v>0</v>
      </c>
      <c r="L90" s="57">
        <f t="shared" si="11"/>
        <v>350000</v>
      </c>
      <c r="M90" s="61">
        <f>SUM(M91:O91)</f>
        <v>350000</v>
      </c>
      <c r="N90" s="61">
        <v>0</v>
      </c>
      <c r="O90" s="61">
        <v>0</v>
      </c>
      <c r="P90" s="57">
        <f t="shared" ref="P90:P99" si="25">SUM(M90:O90)</f>
        <v>350000</v>
      </c>
      <c r="Q90" s="61">
        <f>SUM(Q91:S91)</f>
        <v>350000</v>
      </c>
      <c r="R90" s="61">
        <v>0</v>
      </c>
      <c r="S90" s="61">
        <v>0</v>
      </c>
      <c r="T90" s="57">
        <f t="shared" ref="T90:T99" si="26">SUM(Q90:S90)</f>
        <v>350000</v>
      </c>
      <c r="U90" s="61">
        <f>SUM(U91:W91)</f>
        <v>350000</v>
      </c>
      <c r="V90" s="61">
        <v>0</v>
      </c>
      <c r="W90" s="61">
        <v>0</v>
      </c>
      <c r="X90" s="57">
        <f t="shared" ref="X90:X99" si="27">SUM(U90:W90)</f>
        <v>350000</v>
      </c>
      <c r="Y90" s="64">
        <f t="shared" si="12"/>
        <v>1400000</v>
      </c>
    </row>
    <row r="91" spans="1:25" ht="30" x14ac:dyDescent="0.25">
      <c r="A91" s="27"/>
      <c r="B91" s="28"/>
      <c r="C91" s="28"/>
      <c r="D91" s="29"/>
      <c r="E91" s="65"/>
      <c r="F91" s="29"/>
      <c r="G91" s="59" t="s">
        <v>45</v>
      </c>
      <c r="H91" s="60" t="s">
        <v>46</v>
      </c>
      <c r="I91" s="61">
        <v>116666</v>
      </c>
      <c r="J91" s="61">
        <v>116667</v>
      </c>
      <c r="K91" s="61">
        <v>116667</v>
      </c>
      <c r="L91" s="57">
        <f t="shared" si="11"/>
        <v>350000</v>
      </c>
      <c r="M91" s="61">
        <v>116666</v>
      </c>
      <c r="N91" s="61">
        <v>116667</v>
      </c>
      <c r="O91" s="61">
        <v>116667</v>
      </c>
      <c r="P91" s="57">
        <f t="shared" si="25"/>
        <v>350000</v>
      </c>
      <c r="Q91" s="61">
        <v>116666</v>
      </c>
      <c r="R91" s="61">
        <v>116667</v>
      </c>
      <c r="S91" s="61">
        <v>116667</v>
      </c>
      <c r="T91" s="57">
        <f t="shared" si="26"/>
        <v>350000</v>
      </c>
      <c r="U91" s="61">
        <v>116666</v>
      </c>
      <c r="V91" s="61">
        <v>116667</v>
      </c>
      <c r="W91" s="61">
        <v>116667</v>
      </c>
      <c r="X91" s="57">
        <f t="shared" si="27"/>
        <v>350000</v>
      </c>
      <c r="Y91" s="64">
        <f t="shared" si="12"/>
        <v>1400000</v>
      </c>
    </row>
    <row r="92" spans="1:25" ht="30" x14ac:dyDescent="0.25">
      <c r="A92" s="27" t="s">
        <v>41</v>
      </c>
      <c r="B92" s="28" t="s">
        <v>82</v>
      </c>
      <c r="C92" s="28">
        <v>100</v>
      </c>
      <c r="D92" s="29" t="s">
        <v>42</v>
      </c>
      <c r="E92" s="58"/>
      <c r="F92" s="29" t="s">
        <v>41</v>
      </c>
      <c r="G92" s="59" t="s">
        <v>43</v>
      </c>
      <c r="H92" s="60" t="s">
        <v>44</v>
      </c>
      <c r="I92" s="61">
        <f>SUM(I93:K93)</f>
        <v>37500</v>
      </c>
      <c r="J92" s="61">
        <v>0</v>
      </c>
      <c r="K92" s="61">
        <v>0</v>
      </c>
      <c r="L92" s="57">
        <f t="shared" si="11"/>
        <v>37500</v>
      </c>
      <c r="M92" s="61">
        <f>SUM(M93:O93)</f>
        <v>37500</v>
      </c>
      <c r="N92" s="61">
        <v>0</v>
      </c>
      <c r="O92" s="61">
        <v>0</v>
      </c>
      <c r="P92" s="57">
        <f t="shared" si="25"/>
        <v>37500</v>
      </c>
      <c r="Q92" s="61">
        <f>SUM(Q93:S93)</f>
        <v>37500</v>
      </c>
      <c r="R92" s="61">
        <v>0</v>
      </c>
      <c r="S92" s="61">
        <v>0</v>
      </c>
      <c r="T92" s="57">
        <f t="shared" si="26"/>
        <v>37500</v>
      </c>
      <c r="U92" s="61">
        <f>SUM(U93:W93)</f>
        <v>37500</v>
      </c>
      <c r="V92" s="61">
        <v>0</v>
      </c>
      <c r="W92" s="61">
        <v>0</v>
      </c>
      <c r="X92" s="57">
        <f t="shared" si="27"/>
        <v>37500</v>
      </c>
      <c r="Y92" s="64">
        <f t="shared" si="12"/>
        <v>150000</v>
      </c>
    </row>
    <row r="93" spans="1:25" ht="30" x14ac:dyDescent="0.25">
      <c r="A93" s="27"/>
      <c r="B93" s="28"/>
      <c r="C93" s="28"/>
      <c r="D93" s="29"/>
      <c r="E93" s="65"/>
      <c r="F93" s="29"/>
      <c r="G93" s="59" t="s">
        <v>45</v>
      </c>
      <c r="H93" s="60" t="s">
        <v>46</v>
      </c>
      <c r="I93" s="61">
        <v>12500</v>
      </c>
      <c r="J93" s="61">
        <v>12500</v>
      </c>
      <c r="K93" s="61">
        <v>12500</v>
      </c>
      <c r="L93" s="57">
        <f t="shared" si="11"/>
        <v>37500</v>
      </c>
      <c r="M93" s="61">
        <v>12500</v>
      </c>
      <c r="N93" s="61">
        <v>12500</v>
      </c>
      <c r="O93" s="61">
        <v>12500</v>
      </c>
      <c r="P93" s="57">
        <f t="shared" si="25"/>
        <v>37500</v>
      </c>
      <c r="Q93" s="61">
        <v>12500</v>
      </c>
      <c r="R93" s="61">
        <v>12500</v>
      </c>
      <c r="S93" s="61">
        <v>12500</v>
      </c>
      <c r="T93" s="57">
        <f t="shared" si="26"/>
        <v>37500</v>
      </c>
      <c r="U93" s="61">
        <v>12500</v>
      </c>
      <c r="V93" s="61">
        <v>12500</v>
      </c>
      <c r="W93" s="61">
        <v>12500</v>
      </c>
      <c r="X93" s="57">
        <f t="shared" si="27"/>
        <v>37500</v>
      </c>
      <c r="Y93" s="64">
        <f t="shared" si="12"/>
        <v>150000</v>
      </c>
    </row>
    <row r="94" spans="1:25" ht="30" x14ac:dyDescent="0.25">
      <c r="A94" s="27" t="s">
        <v>41</v>
      </c>
      <c r="B94" s="28" t="s">
        <v>83</v>
      </c>
      <c r="C94" s="28">
        <v>100</v>
      </c>
      <c r="D94" s="29" t="s">
        <v>42</v>
      </c>
      <c r="E94" s="58"/>
      <c r="F94" s="29" t="s">
        <v>41</v>
      </c>
      <c r="G94" s="59" t="s">
        <v>43</v>
      </c>
      <c r="H94" s="60" t="s">
        <v>44</v>
      </c>
      <c r="I94" s="61">
        <f>SUM(I95:K95)</f>
        <v>10000</v>
      </c>
      <c r="J94" s="61">
        <v>0</v>
      </c>
      <c r="K94" s="61">
        <v>0</v>
      </c>
      <c r="L94" s="57">
        <f t="shared" si="11"/>
        <v>10000</v>
      </c>
      <c r="M94" s="61">
        <f>SUM(M95:O95)</f>
        <v>10000</v>
      </c>
      <c r="N94" s="61">
        <v>0</v>
      </c>
      <c r="O94" s="61">
        <v>0</v>
      </c>
      <c r="P94" s="57">
        <f t="shared" si="25"/>
        <v>10000</v>
      </c>
      <c r="Q94" s="61">
        <f>SUM(Q95:S95)</f>
        <v>10000</v>
      </c>
      <c r="R94" s="61">
        <v>0</v>
      </c>
      <c r="S94" s="61">
        <v>0</v>
      </c>
      <c r="T94" s="57">
        <f t="shared" si="26"/>
        <v>10000</v>
      </c>
      <c r="U94" s="61">
        <f>SUM(U95:W95)</f>
        <v>10000</v>
      </c>
      <c r="V94" s="61">
        <v>0</v>
      </c>
      <c r="W94" s="61">
        <v>0</v>
      </c>
      <c r="X94" s="57">
        <f t="shared" si="27"/>
        <v>10000</v>
      </c>
      <c r="Y94" s="64">
        <f t="shared" si="12"/>
        <v>40000</v>
      </c>
    </row>
    <row r="95" spans="1:25" ht="30" x14ac:dyDescent="0.25">
      <c r="A95" s="27"/>
      <c r="B95" s="28"/>
      <c r="C95" s="28"/>
      <c r="D95" s="29"/>
      <c r="E95" s="65"/>
      <c r="F95" s="29"/>
      <c r="G95" s="59" t="s">
        <v>45</v>
      </c>
      <c r="H95" s="60" t="s">
        <v>46</v>
      </c>
      <c r="I95" s="61">
        <v>3333</v>
      </c>
      <c r="J95" s="61">
        <v>3333</v>
      </c>
      <c r="K95" s="61">
        <v>3334</v>
      </c>
      <c r="L95" s="57">
        <f t="shared" si="11"/>
        <v>10000</v>
      </c>
      <c r="M95" s="61">
        <v>3333</v>
      </c>
      <c r="N95" s="61">
        <v>3333</v>
      </c>
      <c r="O95" s="61">
        <v>3334</v>
      </c>
      <c r="P95" s="57">
        <f t="shared" si="25"/>
        <v>10000</v>
      </c>
      <c r="Q95" s="61">
        <v>3333</v>
      </c>
      <c r="R95" s="61">
        <v>3333</v>
      </c>
      <c r="S95" s="61">
        <v>3334</v>
      </c>
      <c r="T95" s="57">
        <f t="shared" si="26"/>
        <v>10000</v>
      </c>
      <c r="U95" s="61">
        <v>3333</v>
      </c>
      <c r="V95" s="61">
        <v>3333</v>
      </c>
      <c r="W95" s="61">
        <v>3334</v>
      </c>
      <c r="X95" s="57">
        <f t="shared" si="27"/>
        <v>10000</v>
      </c>
      <c r="Y95" s="64">
        <f t="shared" si="12"/>
        <v>40000</v>
      </c>
    </row>
    <row r="96" spans="1:25" ht="30" x14ac:dyDescent="0.25">
      <c r="A96" s="27" t="s">
        <v>41</v>
      </c>
      <c r="B96" s="28" t="s">
        <v>84</v>
      </c>
      <c r="C96" s="28">
        <v>100</v>
      </c>
      <c r="D96" s="29" t="s">
        <v>42</v>
      </c>
      <c r="E96" s="58"/>
      <c r="F96" s="29" t="s">
        <v>41</v>
      </c>
      <c r="G96" s="59" t="s">
        <v>43</v>
      </c>
      <c r="H96" s="60" t="s">
        <v>44</v>
      </c>
      <c r="I96" s="61">
        <v>0</v>
      </c>
      <c r="J96" s="61">
        <v>0</v>
      </c>
      <c r="K96" s="61">
        <v>0</v>
      </c>
      <c r="L96" s="57">
        <f t="shared" si="11"/>
        <v>0</v>
      </c>
      <c r="M96" s="61">
        <v>0</v>
      </c>
      <c r="N96" s="61">
        <v>0</v>
      </c>
      <c r="O96" s="61">
        <v>0</v>
      </c>
      <c r="P96" s="57">
        <f t="shared" si="25"/>
        <v>0</v>
      </c>
      <c r="Q96" s="61">
        <v>0</v>
      </c>
      <c r="R96" s="61">
        <v>0</v>
      </c>
      <c r="S96" s="61">
        <v>0</v>
      </c>
      <c r="T96" s="57">
        <f t="shared" si="26"/>
        <v>0</v>
      </c>
      <c r="U96" s="61">
        <v>0</v>
      </c>
      <c r="V96" s="61">
        <v>0</v>
      </c>
      <c r="W96" s="61">
        <v>0</v>
      </c>
      <c r="X96" s="57">
        <f t="shared" si="27"/>
        <v>0</v>
      </c>
      <c r="Y96" s="64">
        <f t="shared" si="12"/>
        <v>0</v>
      </c>
    </row>
    <row r="97" spans="1:25" ht="30" x14ac:dyDescent="0.25">
      <c r="A97" s="27"/>
      <c r="B97" s="28"/>
      <c r="C97" s="28"/>
      <c r="D97" s="29"/>
      <c r="E97" s="65"/>
      <c r="F97" s="29"/>
      <c r="G97" s="59" t="s">
        <v>45</v>
      </c>
      <c r="H97" s="60" t="s">
        <v>46</v>
      </c>
      <c r="I97" s="61">
        <v>0</v>
      </c>
      <c r="J97" s="61">
        <v>0</v>
      </c>
      <c r="K97" s="61">
        <v>0</v>
      </c>
      <c r="L97" s="57">
        <f t="shared" si="11"/>
        <v>0</v>
      </c>
      <c r="M97" s="61">
        <v>0</v>
      </c>
      <c r="N97" s="61">
        <v>0</v>
      </c>
      <c r="O97" s="61">
        <v>0</v>
      </c>
      <c r="P97" s="57">
        <f t="shared" si="25"/>
        <v>0</v>
      </c>
      <c r="Q97" s="61">
        <v>0</v>
      </c>
      <c r="R97" s="61">
        <v>0</v>
      </c>
      <c r="S97" s="61">
        <v>0</v>
      </c>
      <c r="T97" s="57">
        <f t="shared" si="26"/>
        <v>0</v>
      </c>
      <c r="U97" s="61">
        <v>0</v>
      </c>
      <c r="V97" s="61">
        <v>0</v>
      </c>
      <c r="W97" s="61">
        <v>0</v>
      </c>
      <c r="X97" s="57">
        <f t="shared" si="27"/>
        <v>0</v>
      </c>
      <c r="Y97" s="64">
        <f t="shared" si="12"/>
        <v>0</v>
      </c>
    </row>
    <row r="98" spans="1:25" ht="30" x14ac:dyDescent="0.25">
      <c r="A98" s="27" t="s">
        <v>41</v>
      </c>
      <c r="B98" s="28" t="s">
        <v>85</v>
      </c>
      <c r="C98" s="28">
        <v>100</v>
      </c>
      <c r="D98" s="29" t="s">
        <v>42</v>
      </c>
      <c r="E98" s="58"/>
      <c r="F98" s="29" t="s">
        <v>41</v>
      </c>
      <c r="G98" s="59" t="s">
        <v>43</v>
      </c>
      <c r="H98" s="60" t="s">
        <v>44</v>
      </c>
      <c r="I98" s="61">
        <f>SUM(I99:K99)</f>
        <v>137500</v>
      </c>
      <c r="J98" s="61">
        <v>0</v>
      </c>
      <c r="K98" s="61">
        <v>0</v>
      </c>
      <c r="L98" s="57">
        <f t="shared" si="11"/>
        <v>137500</v>
      </c>
      <c r="M98" s="61">
        <f>SUM(M99:O99)</f>
        <v>137500</v>
      </c>
      <c r="N98" s="61">
        <v>0</v>
      </c>
      <c r="O98" s="61">
        <v>0</v>
      </c>
      <c r="P98" s="57">
        <f t="shared" si="25"/>
        <v>137500</v>
      </c>
      <c r="Q98" s="61">
        <f>SUM(Q99:S99)</f>
        <v>137500</v>
      </c>
      <c r="R98" s="61">
        <v>0</v>
      </c>
      <c r="S98" s="61">
        <v>0</v>
      </c>
      <c r="T98" s="57">
        <f t="shared" si="26"/>
        <v>137500</v>
      </c>
      <c r="U98" s="61">
        <f>SUM(U99:W99)</f>
        <v>137500</v>
      </c>
      <c r="V98" s="61">
        <v>0</v>
      </c>
      <c r="W98" s="61">
        <v>0</v>
      </c>
      <c r="X98" s="57">
        <f t="shared" si="27"/>
        <v>137500</v>
      </c>
      <c r="Y98" s="64">
        <f t="shared" si="12"/>
        <v>550000</v>
      </c>
    </row>
    <row r="99" spans="1:25" ht="30" x14ac:dyDescent="0.25">
      <c r="A99" s="27"/>
      <c r="B99" s="28"/>
      <c r="C99" s="28"/>
      <c r="D99" s="29"/>
      <c r="E99" s="65"/>
      <c r="F99" s="29"/>
      <c r="G99" s="59" t="s">
        <v>45</v>
      </c>
      <c r="H99" s="60" t="s">
        <v>46</v>
      </c>
      <c r="I99" s="61">
        <v>45833</v>
      </c>
      <c r="J99" s="61">
        <v>45833</v>
      </c>
      <c r="K99" s="61">
        <v>45834</v>
      </c>
      <c r="L99" s="57">
        <f t="shared" si="11"/>
        <v>137500</v>
      </c>
      <c r="M99" s="61">
        <v>45833</v>
      </c>
      <c r="N99" s="61">
        <v>45833</v>
      </c>
      <c r="O99" s="61">
        <v>45834</v>
      </c>
      <c r="P99" s="57">
        <f t="shared" si="25"/>
        <v>137500</v>
      </c>
      <c r="Q99" s="61">
        <v>45833</v>
      </c>
      <c r="R99" s="61">
        <v>45833</v>
      </c>
      <c r="S99" s="61">
        <v>45834</v>
      </c>
      <c r="T99" s="57">
        <f t="shared" si="26"/>
        <v>137500</v>
      </c>
      <c r="U99" s="61">
        <v>45833</v>
      </c>
      <c r="V99" s="61">
        <v>45833</v>
      </c>
      <c r="W99" s="61">
        <v>45834</v>
      </c>
      <c r="X99" s="57">
        <f t="shared" si="27"/>
        <v>137500</v>
      </c>
      <c r="Y99" s="64">
        <f t="shared" si="12"/>
        <v>550000</v>
      </c>
    </row>
    <row r="100" spans="1:25" ht="30" x14ac:dyDescent="0.25">
      <c r="A100" s="22" t="s">
        <v>41</v>
      </c>
      <c r="B100" s="23">
        <v>2.7</v>
      </c>
      <c r="C100" s="23">
        <v>100</v>
      </c>
      <c r="D100" s="24" t="s">
        <v>42</v>
      </c>
      <c r="E100" s="66"/>
      <c r="F100" s="24" t="s">
        <v>41</v>
      </c>
      <c r="G100" s="53" t="s">
        <v>43</v>
      </c>
      <c r="H100" s="54" t="s">
        <v>44</v>
      </c>
      <c r="I100" s="67">
        <f>+I102+I104+I106</f>
        <v>0</v>
      </c>
      <c r="J100" s="67">
        <f t="shared" ref="J100:Y101" si="28">+J102+J104+J106</f>
        <v>0</v>
      </c>
      <c r="K100" s="67">
        <f t="shared" si="28"/>
        <v>0</v>
      </c>
      <c r="L100" s="63">
        <f t="shared" si="28"/>
        <v>0</v>
      </c>
      <c r="M100" s="67">
        <f t="shared" si="28"/>
        <v>0</v>
      </c>
      <c r="N100" s="67">
        <f t="shared" si="28"/>
        <v>0</v>
      </c>
      <c r="O100" s="67">
        <f t="shared" si="28"/>
        <v>0</v>
      </c>
      <c r="P100" s="63">
        <f t="shared" si="28"/>
        <v>0</v>
      </c>
      <c r="Q100" s="67">
        <f t="shared" si="28"/>
        <v>0</v>
      </c>
      <c r="R100" s="67">
        <f t="shared" si="28"/>
        <v>0</v>
      </c>
      <c r="S100" s="67">
        <f t="shared" si="28"/>
        <v>0</v>
      </c>
      <c r="T100" s="63">
        <f t="shared" si="28"/>
        <v>0</v>
      </c>
      <c r="U100" s="67">
        <f t="shared" si="28"/>
        <v>0</v>
      </c>
      <c r="V100" s="67">
        <f t="shared" si="28"/>
        <v>0</v>
      </c>
      <c r="W100" s="67">
        <f t="shared" si="28"/>
        <v>0</v>
      </c>
      <c r="X100" s="63">
        <f t="shared" si="28"/>
        <v>0</v>
      </c>
      <c r="Y100" s="63">
        <f t="shared" si="28"/>
        <v>0</v>
      </c>
    </row>
    <row r="101" spans="1:25" ht="30" x14ac:dyDescent="0.25">
      <c r="A101" s="22"/>
      <c r="B101" s="23"/>
      <c r="C101" s="23"/>
      <c r="D101" s="24"/>
      <c r="E101" s="56"/>
      <c r="F101" s="24"/>
      <c r="G101" s="53" t="s">
        <v>45</v>
      </c>
      <c r="H101" s="54" t="s">
        <v>46</v>
      </c>
      <c r="I101" s="67">
        <f>+I103+I105+I107</f>
        <v>0</v>
      </c>
      <c r="J101" s="67">
        <f t="shared" si="28"/>
        <v>0</v>
      </c>
      <c r="K101" s="67">
        <f t="shared" si="28"/>
        <v>0</v>
      </c>
      <c r="L101" s="63">
        <f t="shared" si="28"/>
        <v>0</v>
      </c>
      <c r="M101" s="67">
        <f t="shared" si="28"/>
        <v>0</v>
      </c>
      <c r="N101" s="67">
        <f t="shared" si="28"/>
        <v>0</v>
      </c>
      <c r="O101" s="67">
        <f t="shared" si="28"/>
        <v>0</v>
      </c>
      <c r="P101" s="63">
        <f t="shared" si="28"/>
        <v>0</v>
      </c>
      <c r="Q101" s="67">
        <f t="shared" si="28"/>
        <v>0</v>
      </c>
      <c r="R101" s="67">
        <f t="shared" si="28"/>
        <v>0</v>
      </c>
      <c r="S101" s="67">
        <f t="shared" si="28"/>
        <v>0</v>
      </c>
      <c r="T101" s="63">
        <f t="shared" si="28"/>
        <v>0</v>
      </c>
      <c r="U101" s="67">
        <f t="shared" si="28"/>
        <v>0</v>
      </c>
      <c r="V101" s="67">
        <f t="shared" si="28"/>
        <v>0</v>
      </c>
      <c r="W101" s="67">
        <f t="shared" si="28"/>
        <v>0</v>
      </c>
      <c r="X101" s="63">
        <f t="shared" si="28"/>
        <v>0</v>
      </c>
      <c r="Y101" s="63">
        <f t="shared" si="28"/>
        <v>0</v>
      </c>
    </row>
    <row r="102" spans="1:25" ht="30" x14ac:dyDescent="0.25">
      <c r="A102" s="68" t="s">
        <v>41</v>
      </c>
      <c r="B102" s="68" t="s">
        <v>87</v>
      </c>
      <c r="C102" s="68">
        <v>100</v>
      </c>
      <c r="D102" s="58" t="s">
        <v>42</v>
      </c>
      <c r="E102" s="58"/>
      <c r="F102" s="58" t="s">
        <v>41</v>
      </c>
      <c r="G102" s="59" t="s">
        <v>43</v>
      </c>
      <c r="H102" s="60" t="s">
        <v>44</v>
      </c>
      <c r="I102" s="61">
        <v>0</v>
      </c>
      <c r="J102" s="61">
        <v>0</v>
      </c>
      <c r="K102" s="61">
        <v>0</v>
      </c>
      <c r="L102" s="63">
        <f t="shared" si="11"/>
        <v>0</v>
      </c>
      <c r="M102" s="61">
        <v>0</v>
      </c>
      <c r="N102" s="61">
        <v>0</v>
      </c>
      <c r="O102" s="61">
        <v>0</v>
      </c>
      <c r="P102" s="63">
        <f t="shared" si="8"/>
        <v>0</v>
      </c>
      <c r="Q102" s="61">
        <v>0</v>
      </c>
      <c r="R102" s="61">
        <v>0</v>
      </c>
      <c r="S102" s="61">
        <v>0</v>
      </c>
      <c r="T102" s="63">
        <f t="shared" si="9"/>
        <v>0</v>
      </c>
      <c r="U102" s="61">
        <v>0</v>
      </c>
      <c r="V102" s="61">
        <v>0</v>
      </c>
      <c r="W102" s="61">
        <v>0</v>
      </c>
      <c r="X102" s="63">
        <f t="shared" si="10"/>
        <v>0</v>
      </c>
      <c r="Y102" s="69">
        <f t="shared" si="12"/>
        <v>0</v>
      </c>
    </row>
    <row r="103" spans="1:25" ht="30" x14ac:dyDescent="0.25">
      <c r="A103" s="70"/>
      <c r="B103" s="70"/>
      <c r="C103" s="70"/>
      <c r="D103" s="65"/>
      <c r="E103" s="65"/>
      <c r="F103" s="65"/>
      <c r="G103" s="59" t="s">
        <v>45</v>
      </c>
      <c r="H103" s="60" t="s">
        <v>46</v>
      </c>
      <c r="I103" s="61">
        <v>0</v>
      </c>
      <c r="J103" s="61">
        <v>0</v>
      </c>
      <c r="K103" s="61">
        <v>0</v>
      </c>
      <c r="L103" s="63">
        <f t="shared" si="11"/>
        <v>0</v>
      </c>
      <c r="M103" s="61">
        <v>0</v>
      </c>
      <c r="N103" s="61">
        <v>0</v>
      </c>
      <c r="O103" s="61">
        <v>0</v>
      </c>
      <c r="P103" s="63">
        <f t="shared" si="8"/>
        <v>0</v>
      </c>
      <c r="Q103" s="61">
        <v>0</v>
      </c>
      <c r="R103" s="61">
        <v>0</v>
      </c>
      <c r="S103" s="61">
        <v>0</v>
      </c>
      <c r="T103" s="63">
        <f t="shared" si="9"/>
        <v>0</v>
      </c>
      <c r="U103" s="61">
        <v>0</v>
      </c>
      <c r="V103" s="61">
        <v>0</v>
      </c>
      <c r="W103" s="61">
        <v>0</v>
      </c>
      <c r="X103" s="63">
        <f t="shared" si="10"/>
        <v>0</v>
      </c>
      <c r="Y103" s="69">
        <f t="shared" si="12"/>
        <v>0</v>
      </c>
    </row>
    <row r="104" spans="1:25" ht="30" x14ac:dyDescent="0.25">
      <c r="A104" s="68" t="s">
        <v>41</v>
      </c>
      <c r="B104" s="68" t="s">
        <v>88</v>
      </c>
      <c r="C104" s="68">
        <v>100</v>
      </c>
      <c r="D104" s="58" t="s">
        <v>42</v>
      </c>
      <c r="E104" s="58"/>
      <c r="F104" s="58" t="s">
        <v>41</v>
      </c>
      <c r="G104" s="59" t="s">
        <v>43</v>
      </c>
      <c r="H104" s="60" t="s">
        <v>44</v>
      </c>
      <c r="I104" s="61">
        <v>0</v>
      </c>
      <c r="J104" s="61">
        <v>0</v>
      </c>
      <c r="K104" s="61">
        <v>0</v>
      </c>
      <c r="L104" s="63">
        <f t="shared" si="11"/>
        <v>0</v>
      </c>
      <c r="M104" s="61">
        <v>0</v>
      </c>
      <c r="N104" s="61">
        <v>0</v>
      </c>
      <c r="O104" s="61">
        <v>0</v>
      </c>
      <c r="P104" s="63">
        <f t="shared" si="8"/>
        <v>0</v>
      </c>
      <c r="Q104" s="61">
        <v>0</v>
      </c>
      <c r="R104" s="61">
        <v>0</v>
      </c>
      <c r="S104" s="61">
        <v>0</v>
      </c>
      <c r="T104" s="63">
        <f t="shared" si="9"/>
        <v>0</v>
      </c>
      <c r="U104" s="61">
        <v>0</v>
      </c>
      <c r="V104" s="61">
        <v>0</v>
      </c>
      <c r="W104" s="61">
        <v>0</v>
      </c>
      <c r="X104" s="63">
        <f t="shared" si="10"/>
        <v>0</v>
      </c>
      <c r="Y104" s="69">
        <f t="shared" si="12"/>
        <v>0</v>
      </c>
    </row>
    <row r="105" spans="1:25" ht="30" x14ac:dyDescent="0.25">
      <c r="A105" s="70"/>
      <c r="B105" s="70"/>
      <c r="C105" s="70"/>
      <c r="D105" s="65"/>
      <c r="E105" s="65"/>
      <c r="F105" s="65"/>
      <c r="G105" s="59" t="s">
        <v>45</v>
      </c>
      <c r="H105" s="60" t="s">
        <v>46</v>
      </c>
      <c r="I105" s="61">
        <v>0</v>
      </c>
      <c r="J105" s="61">
        <v>0</v>
      </c>
      <c r="K105" s="61">
        <v>0</v>
      </c>
      <c r="L105" s="63">
        <f t="shared" si="11"/>
        <v>0</v>
      </c>
      <c r="M105" s="61">
        <v>0</v>
      </c>
      <c r="N105" s="61">
        <v>0</v>
      </c>
      <c r="O105" s="61">
        <v>0</v>
      </c>
      <c r="P105" s="63">
        <f t="shared" si="8"/>
        <v>0</v>
      </c>
      <c r="Q105" s="61">
        <v>0</v>
      </c>
      <c r="R105" s="61">
        <v>0</v>
      </c>
      <c r="S105" s="61">
        <v>0</v>
      </c>
      <c r="T105" s="63">
        <f t="shared" si="9"/>
        <v>0</v>
      </c>
      <c r="U105" s="61">
        <v>0</v>
      </c>
      <c r="V105" s="61">
        <v>0</v>
      </c>
      <c r="W105" s="61">
        <v>0</v>
      </c>
      <c r="X105" s="63">
        <f t="shared" si="10"/>
        <v>0</v>
      </c>
      <c r="Y105" s="69">
        <f t="shared" si="12"/>
        <v>0</v>
      </c>
    </row>
    <row r="106" spans="1:25" ht="30" x14ac:dyDescent="0.25">
      <c r="A106" s="68" t="s">
        <v>41</v>
      </c>
      <c r="B106" s="68" t="s">
        <v>89</v>
      </c>
      <c r="C106" s="68">
        <v>100</v>
      </c>
      <c r="D106" s="58" t="s">
        <v>42</v>
      </c>
      <c r="E106" s="58"/>
      <c r="F106" s="58" t="s">
        <v>41</v>
      </c>
      <c r="G106" s="59" t="s">
        <v>43</v>
      </c>
      <c r="H106" s="60" t="s">
        <v>44</v>
      </c>
      <c r="I106" s="61">
        <v>0</v>
      </c>
      <c r="J106" s="61">
        <v>0</v>
      </c>
      <c r="K106" s="61">
        <v>0</v>
      </c>
      <c r="L106" s="63">
        <f t="shared" si="11"/>
        <v>0</v>
      </c>
      <c r="M106" s="61">
        <v>0</v>
      </c>
      <c r="N106" s="61">
        <v>0</v>
      </c>
      <c r="O106" s="61">
        <v>0</v>
      </c>
      <c r="P106" s="63">
        <f t="shared" si="8"/>
        <v>0</v>
      </c>
      <c r="Q106" s="61">
        <v>0</v>
      </c>
      <c r="R106" s="61">
        <v>0</v>
      </c>
      <c r="S106" s="61">
        <v>0</v>
      </c>
      <c r="T106" s="63">
        <f t="shared" si="9"/>
        <v>0</v>
      </c>
      <c r="U106" s="61">
        <v>0</v>
      </c>
      <c r="V106" s="61">
        <v>0</v>
      </c>
      <c r="W106" s="61">
        <v>0</v>
      </c>
      <c r="X106" s="63">
        <f t="shared" si="10"/>
        <v>0</v>
      </c>
      <c r="Y106" s="69">
        <f t="shared" si="12"/>
        <v>0</v>
      </c>
    </row>
    <row r="107" spans="1:25" ht="30" x14ac:dyDescent="0.25">
      <c r="A107" s="70"/>
      <c r="B107" s="70"/>
      <c r="C107" s="70"/>
      <c r="D107" s="65"/>
      <c r="E107" s="65"/>
      <c r="F107" s="65"/>
      <c r="G107" s="59" t="s">
        <v>45</v>
      </c>
      <c r="H107" s="60" t="s">
        <v>46</v>
      </c>
      <c r="I107" s="61">
        <v>0</v>
      </c>
      <c r="J107" s="61">
        <v>0</v>
      </c>
      <c r="K107" s="61">
        <v>0</v>
      </c>
      <c r="L107" s="63">
        <f t="shared" si="11"/>
        <v>0</v>
      </c>
      <c r="M107" s="61">
        <v>0</v>
      </c>
      <c r="N107" s="61">
        <v>0</v>
      </c>
      <c r="O107" s="61">
        <v>0</v>
      </c>
      <c r="P107" s="63">
        <f t="shared" si="8"/>
        <v>0</v>
      </c>
      <c r="Q107" s="61">
        <v>0</v>
      </c>
      <c r="R107" s="61">
        <v>0</v>
      </c>
      <c r="S107" s="61">
        <v>0</v>
      </c>
      <c r="T107" s="63">
        <f t="shared" si="9"/>
        <v>0</v>
      </c>
      <c r="U107" s="61">
        <v>0</v>
      </c>
      <c r="V107" s="61">
        <v>0</v>
      </c>
      <c r="W107" s="61">
        <v>0</v>
      </c>
      <c r="X107" s="63">
        <f t="shared" si="10"/>
        <v>0</v>
      </c>
      <c r="Y107" s="69">
        <f t="shared" si="12"/>
        <v>0</v>
      </c>
    </row>
    <row r="108" spans="1:25" ht="24" x14ac:dyDescent="0.25">
      <c r="A108" s="14"/>
      <c r="B108" s="14"/>
      <c r="C108" s="14"/>
      <c r="H108" s="38" t="s">
        <v>90</v>
      </c>
      <c r="I108" s="39">
        <f t="shared" ref="I108:Y109" si="29">SUM(I14,I24,I44,I64,I78,I88,I100)</f>
        <v>160630575.41</v>
      </c>
      <c r="J108" s="39">
        <f t="shared" si="29"/>
        <v>0</v>
      </c>
      <c r="K108" s="39">
        <f t="shared" si="29"/>
        <v>0</v>
      </c>
      <c r="L108" s="39">
        <f t="shared" si="29"/>
        <v>160630575.41</v>
      </c>
      <c r="M108" s="39">
        <f t="shared" si="29"/>
        <v>6881250</v>
      </c>
      <c r="N108" s="39">
        <f t="shared" si="29"/>
        <v>0</v>
      </c>
      <c r="O108" s="39">
        <f t="shared" si="29"/>
        <v>0</v>
      </c>
      <c r="P108" s="39">
        <f t="shared" si="29"/>
        <v>6881250</v>
      </c>
      <c r="Q108" s="39">
        <f t="shared" si="29"/>
        <v>6256250</v>
      </c>
      <c r="R108" s="39">
        <f t="shared" si="29"/>
        <v>0</v>
      </c>
      <c r="S108" s="39">
        <f t="shared" si="29"/>
        <v>0</v>
      </c>
      <c r="T108" s="39">
        <f t="shared" si="29"/>
        <v>6256250</v>
      </c>
      <c r="U108" s="39">
        <f t="shared" si="29"/>
        <v>5201250</v>
      </c>
      <c r="V108" s="39">
        <f t="shared" si="29"/>
        <v>0</v>
      </c>
      <c r="W108" s="39">
        <f t="shared" si="29"/>
        <v>0</v>
      </c>
      <c r="X108" s="39">
        <f t="shared" si="29"/>
        <v>5201250</v>
      </c>
      <c r="Y108" s="39">
        <f t="shared" si="29"/>
        <v>178969325.41</v>
      </c>
    </row>
    <row r="109" spans="1:25" x14ac:dyDescent="0.25">
      <c r="A109" s="14"/>
      <c r="B109" s="14"/>
      <c r="C109" s="14"/>
      <c r="H109" s="40" t="s">
        <v>91</v>
      </c>
      <c r="I109" s="39">
        <f t="shared" si="29"/>
        <v>12486425.476666665</v>
      </c>
      <c r="J109" s="39">
        <f t="shared" si="29"/>
        <v>13525425.476666667</v>
      </c>
      <c r="K109" s="39">
        <f t="shared" si="29"/>
        <v>12294426.476666665</v>
      </c>
      <c r="L109" s="39">
        <f t="shared" si="29"/>
        <v>46493347.43</v>
      </c>
      <c r="M109" s="39">
        <f t="shared" si="29"/>
        <v>16037708.476666667</v>
      </c>
      <c r="N109" s="39">
        <f t="shared" si="29"/>
        <v>12633425.476666665</v>
      </c>
      <c r="O109" s="39">
        <f t="shared" si="29"/>
        <v>12418426.476666665</v>
      </c>
      <c r="P109" s="39">
        <f t="shared" si="29"/>
        <v>41139560.43</v>
      </c>
      <c r="Q109" s="39">
        <f t="shared" si="29"/>
        <v>12683425.476666665</v>
      </c>
      <c r="R109" s="39">
        <f t="shared" si="29"/>
        <v>12683425.476666665</v>
      </c>
      <c r="S109" s="39">
        <f t="shared" si="29"/>
        <v>12418426.476666665</v>
      </c>
      <c r="T109" s="39">
        <f t="shared" si="29"/>
        <v>37785277.43</v>
      </c>
      <c r="U109" s="39">
        <f t="shared" si="29"/>
        <v>12418425.476666665</v>
      </c>
      <c r="V109" s="39">
        <f t="shared" si="29"/>
        <v>21370462.166666668</v>
      </c>
      <c r="W109" s="39">
        <f t="shared" si="29"/>
        <v>12418426.476666665</v>
      </c>
      <c r="X109" s="71">
        <f t="shared" si="29"/>
        <v>53551140.119999997</v>
      </c>
      <c r="Y109" s="39">
        <f t="shared" si="29"/>
        <v>178969325.41</v>
      </c>
    </row>
    <row r="110" spans="1:25" x14ac:dyDescent="0.25">
      <c r="A110" s="14"/>
      <c r="B110" s="14"/>
      <c r="C110" s="14"/>
      <c r="Y110" s="39">
        <v>178969325.19440001</v>
      </c>
    </row>
    <row r="111" spans="1:25" x14ac:dyDescent="0.25">
      <c r="A111" s="14"/>
      <c r="B111" s="14"/>
      <c r="C111" s="14"/>
      <c r="Y111" s="72">
        <f>SUM(Y109-Y110)</f>
        <v>0.21559998393058777</v>
      </c>
    </row>
    <row r="112" spans="1:25" x14ac:dyDescent="0.25">
      <c r="A112" s="14"/>
      <c r="B112" s="14"/>
      <c r="C112" s="14"/>
      <c r="Y112" s="16">
        <f>SUM(Y109+'[1]Programación  fondo 2083'!Y109)</f>
        <v>186151296.41</v>
      </c>
    </row>
  </sheetData>
  <mergeCells count="290"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F22:F23"/>
    <mergeCell ref="A24:A25"/>
    <mergeCell ref="B24:B25"/>
    <mergeCell ref="C24:C25"/>
    <mergeCell ref="D24:D25"/>
    <mergeCell ref="E24:E25"/>
    <mergeCell ref="F24:F25"/>
    <mergeCell ref="A20:A21"/>
    <mergeCell ref="B20:B21"/>
    <mergeCell ref="C20:C21"/>
    <mergeCell ref="D20:D21"/>
    <mergeCell ref="F20:F21"/>
    <mergeCell ref="A22:A23"/>
    <mergeCell ref="B22:B23"/>
    <mergeCell ref="C22:C23"/>
    <mergeCell ref="D22:D23"/>
    <mergeCell ref="E22:E2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D7:J7"/>
    <mergeCell ref="D8:J8"/>
    <mergeCell ref="K8:L8"/>
    <mergeCell ref="A14:A15"/>
    <mergeCell ref="B14:B15"/>
    <mergeCell ref="C14:C15"/>
    <mergeCell ref="D14:D15"/>
    <mergeCell ref="E14:E15"/>
    <mergeCell ref="F14:F15"/>
    <mergeCell ref="A1:Y1"/>
    <mergeCell ref="A2:Y2"/>
    <mergeCell ref="A3:Y3"/>
    <mergeCell ref="B4:F4"/>
    <mergeCell ref="C5:I5"/>
    <mergeCell ref="D6:J6"/>
  </mergeCells>
  <dataValidations count="14">
    <dataValidation type="list" allowBlank="1" showInputMessage="1" showErrorMessage="1" sqref="H14:H107" xr:uid="{E067489B-50F6-463D-87E4-691924A9BF87}">
      <formula1>$AA$1:$AA$2</formula1>
    </dataValidation>
    <dataValidation allowBlank="1" showInputMessage="1" showErrorMessage="1" prompt="Monto del compromiso programado para el mes" sqref="W16 I15:I16 I22 O16 I24:K24 I30 I20 W18 U15 M24:O24 I26 M15 I14:Y14 Q15 O22 Q24:S24 Q28 S16 M18 I18 U24:W24 U26:W26 S26 I28 M28 M30 Y15 J31:K31 Q30 U30 M31:O31 Q31:S31 U31:W31 W28" xr:uid="{474AF071-2A77-449C-BB23-547CE5111057}"/>
    <dataValidation allowBlank="1" showInputMessage="1" showErrorMessage="1" prompt="Monto del devengado programado para el mes" sqref="U18:V18 I25:K25 I27:K27 J15:K16 I23:K23 Q25:S25 U19:W23 R15:S15 I21:K21 U29:W29 U25:W25 Q27:S27 J30:K30 J79:Y79 V30:W30 I19:K19 I17:K17 N18:O18 V15:W15 M17:O17 N15:O15 J18:K18 U27:W27 M23:O23 U17:W17 M22:N22 J22:K22 J20:K20 M16:N16 Q16:R16 U16:V16 Q17:S23 M19:O21 Q29:S29 J28:K28 I29:K29 J26:K26 M25:O27 N28:O28 M29:O29 N30:O30 R30:S30 Q32:S78 U28:V28 R28:S28 Q26:R26 M32:O78 I31:I52 J32:J52 I53:J53 K32:K53 J58:K78 I54:K57 U32:W78 J80:K107 M80:O107 Q80:S107 I58:I107 U80:W107" xr:uid="{B7E55AEF-0EC3-4753-85BE-59321EE0B571}"/>
    <dataValidation allowBlank="1" showInputMessage="1" showErrorMessage="1" prompt="Registrar código del Capítulo" sqref="C6" xr:uid="{569A7730-9456-4DDD-BBB8-CC71FF2124FD}"/>
    <dataValidation allowBlank="1" showInputMessage="1" showErrorMessage="1" prompt="Registrar código del subcapítulo" sqref="C7" xr:uid="{E89B3FD7-5899-44B6-BB24-7B5515221826}"/>
    <dataValidation allowBlank="1" showInputMessage="1" showErrorMessage="1" prompt="Registrar código de la Unidad Ejecutora" sqref="C8" xr:uid="{0BA0612A-9759-4859-A057-044ABB1444B7}"/>
    <dataValidation allowBlank="1" showInputMessage="1" showErrorMessage="1" prompt="Registrar denominación del Capítulo" sqref="D6:J7" xr:uid="{47F957A0-57E0-476D-BD85-D9A0F7A099BD}"/>
    <dataValidation allowBlank="1" showInputMessage="1" showErrorMessage="1" prompt="Registrar denominación de la Unidad Ejecutora" sqref="D8:J8" xr:uid="{3BE4D2C8-8A54-48B0-83D0-F44BCE4A0EB4}"/>
    <dataValidation allowBlank="1" showInputMessage="1" showErrorMessage="1" prompt="Registrar Código SNIP asociado al proceso" sqref="F26:F49 F52:F77 A52:A101 A14:A49" xr:uid="{412A234E-3B40-4435-AFA3-94403637EC53}"/>
    <dataValidation allowBlank="1" showInputMessage="1" showErrorMessage="1" prompt="Registrar código cuenta presupuestaria asociada al proceso_x000a_ej.: 2.1.1" sqref="B44:B45 B64:B65 B78:B101 B14:B25" xr:uid="{04CD6F50-40C6-4E7A-9D01-D12B89CDD66D}"/>
    <dataValidation allowBlank="1" showInputMessage="1" showErrorMessage="1" prompt="Registrar código de la fuente" sqref="C44:C45 C64:C65 C78:C101 C14:C25" xr:uid="{D29F7799-0D46-4EC5-886E-FCEB1EE4B25A}"/>
    <dataValidation allowBlank="1" showInputMessage="1" showErrorMessage="1" prompt="Registrar código del organismo financiador" sqref="D24:E25 E44 E64 E14 E16 D44:D45 D64:D65 E78 E80:E88 D78:D101 E90:E100 D14:D23 E18:E19 E22:E23" xr:uid="{84126F7C-FCB0-4322-BAD6-30084C963627}"/>
    <dataValidation allowBlank="1" showInputMessage="1" showErrorMessage="1" prompt="Registrar código de la institución receptora" sqref="F44:F45 F64:F65 F78:F101 F14:F25" xr:uid="{7575058A-E38A-4EE9-82EE-DAD9FD965DAD}"/>
    <dataValidation allowBlank="1" showInputMessage="1" showErrorMessage="1" prompt="[Código Cuenta ej.: 2.1.1]" sqref="B52:B77 B26:B49 B104 B102 B106" xr:uid="{7479048A-CA46-4348-B0A0-8D687AF9BFF8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43909-8FCF-4A75-935B-311B80C4281D}">
  <dimension ref="A1:Y109"/>
  <sheetViews>
    <sheetView tabSelected="1" topLeftCell="A97" workbookViewId="0">
      <selection sqref="A1:Y109"/>
    </sheetView>
  </sheetViews>
  <sheetFormatPr baseColWidth="10" defaultRowHeight="15" x14ac:dyDescent="0.25"/>
  <cols>
    <col min="7" max="7" width="15.42578125" customWidth="1"/>
    <col min="8" max="8" width="15.140625" customWidth="1"/>
  </cols>
  <sheetData>
    <row r="1" spans="1:25" ht="2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3.25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.75" x14ac:dyDescent="0.25">
      <c r="A4" s="3" t="s">
        <v>2</v>
      </c>
      <c r="B4" s="4">
        <v>2023</v>
      </c>
      <c r="C4" s="4"/>
      <c r="D4" s="4"/>
      <c r="E4" s="4"/>
      <c r="F4" s="4"/>
      <c r="G4" s="5"/>
      <c r="H4" s="5"/>
    </row>
    <row r="5" spans="1:25" x14ac:dyDescent="0.25">
      <c r="A5" s="6"/>
      <c r="B5" s="7" t="s">
        <v>3</v>
      </c>
      <c r="C5" s="8" t="s">
        <v>4</v>
      </c>
      <c r="D5" s="8"/>
      <c r="E5" s="8"/>
      <c r="F5" s="8"/>
      <c r="G5" s="8"/>
      <c r="H5" s="8"/>
      <c r="I5" s="8"/>
    </row>
    <row r="6" spans="1:25" x14ac:dyDescent="0.25">
      <c r="A6" s="9" t="s">
        <v>5</v>
      </c>
      <c r="B6" s="9"/>
      <c r="C6" s="10" t="s">
        <v>6</v>
      </c>
      <c r="D6" s="11" t="s">
        <v>7</v>
      </c>
      <c r="E6" s="11"/>
      <c r="F6" s="11"/>
      <c r="G6" s="11"/>
      <c r="H6" s="11"/>
      <c r="I6" s="11"/>
      <c r="J6" s="11"/>
    </row>
    <row r="7" spans="1:25" x14ac:dyDescent="0.25">
      <c r="A7" s="9" t="s">
        <v>8</v>
      </c>
      <c r="B7" s="9"/>
      <c r="C7" s="10" t="s">
        <v>9</v>
      </c>
      <c r="D7" s="11" t="s">
        <v>7</v>
      </c>
      <c r="E7" s="11"/>
      <c r="F7" s="11"/>
      <c r="G7" s="11"/>
      <c r="H7" s="11"/>
      <c r="I7" s="11"/>
      <c r="J7" s="11"/>
    </row>
    <row r="8" spans="1:25" x14ac:dyDescent="0.25">
      <c r="A8" s="9" t="s">
        <v>10</v>
      </c>
      <c r="B8" s="9"/>
      <c r="C8" s="10" t="s">
        <v>11</v>
      </c>
      <c r="D8" s="11" t="s">
        <v>12</v>
      </c>
      <c r="E8" s="11"/>
      <c r="F8" s="11"/>
      <c r="G8" s="11"/>
      <c r="H8" s="11"/>
      <c r="I8" s="11"/>
      <c r="J8" s="11"/>
      <c r="K8" s="41" t="s">
        <v>94</v>
      </c>
      <c r="L8" s="42"/>
      <c r="V8" s="12"/>
    </row>
    <row r="9" spans="1:25" x14ac:dyDescent="0.25">
      <c r="A9" s="13" t="s">
        <v>13</v>
      </c>
      <c r="B9" s="14"/>
      <c r="C9" s="14"/>
      <c r="D9" s="14"/>
      <c r="E9" s="14"/>
      <c r="K9" s="12"/>
    </row>
    <row r="10" spans="1:25" x14ac:dyDescent="0.25">
      <c r="A10" s="15" t="s">
        <v>14</v>
      </c>
      <c r="B10" s="14"/>
      <c r="C10" s="14"/>
      <c r="D10" s="14"/>
      <c r="E10" s="14"/>
      <c r="K10" s="12"/>
    </row>
    <row r="11" spans="1:25" ht="15.75" thickBot="1" x14ac:dyDescent="0.3">
      <c r="A11" s="15" t="s">
        <v>15</v>
      </c>
      <c r="B11" s="14"/>
      <c r="C11" s="14"/>
      <c r="D11" s="14"/>
      <c r="E11" s="14"/>
      <c r="K11" s="12"/>
    </row>
    <row r="12" spans="1:25" ht="15.75" thickBot="1" x14ac:dyDescent="0.3">
      <c r="I12" s="73" t="s">
        <v>95</v>
      </c>
      <c r="J12" s="74"/>
      <c r="K12" s="74"/>
      <c r="L12" s="75"/>
      <c r="M12" s="73" t="s">
        <v>96</v>
      </c>
      <c r="N12" s="74"/>
      <c r="O12" s="74"/>
      <c r="P12" s="75"/>
      <c r="Q12" s="73" t="s">
        <v>97</v>
      </c>
      <c r="R12" s="74"/>
      <c r="S12" s="74"/>
      <c r="T12" s="75"/>
      <c r="U12" s="73" t="s">
        <v>98</v>
      </c>
      <c r="V12" s="74"/>
      <c r="W12" s="74"/>
      <c r="X12" s="74"/>
      <c r="Y12" s="76" t="s">
        <v>99</v>
      </c>
    </row>
    <row r="13" spans="1:25" ht="60.75" thickBot="1" x14ac:dyDescent="0.3">
      <c r="A13" s="43" t="s">
        <v>16</v>
      </c>
      <c r="B13" s="43" t="s">
        <v>17</v>
      </c>
      <c r="C13" s="43" t="s">
        <v>18</v>
      </c>
      <c r="D13" s="43" t="s">
        <v>19</v>
      </c>
      <c r="E13" s="43" t="s">
        <v>20</v>
      </c>
      <c r="F13" s="43" t="s">
        <v>21</v>
      </c>
      <c r="G13" s="44" t="s">
        <v>22</v>
      </c>
      <c r="H13" s="45" t="s">
        <v>23</v>
      </c>
      <c r="I13" s="46" t="s">
        <v>24</v>
      </c>
      <c r="J13" s="47" t="s">
        <v>25</v>
      </c>
      <c r="K13" s="48" t="s">
        <v>26</v>
      </c>
      <c r="L13" s="49" t="s">
        <v>27</v>
      </c>
      <c r="M13" s="46" t="s">
        <v>28</v>
      </c>
      <c r="N13" s="47" t="s">
        <v>29</v>
      </c>
      <c r="O13" s="50" t="s">
        <v>30</v>
      </c>
      <c r="P13" s="49" t="s">
        <v>31</v>
      </c>
      <c r="Q13" s="46" t="s">
        <v>32</v>
      </c>
      <c r="R13" s="47" t="s">
        <v>33</v>
      </c>
      <c r="S13" s="50" t="s">
        <v>34</v>
      </c>
      <c r="T13" s="49" t="s">
        <v>35</v>
      </c>
      <c r="U13" s="46" t="s">
        <v>36</v>
      </c>
      <c r="V13" s="47" t="s">
        <v>37</v>
      </c>
      <c r="W13" s="50" t="s">
        <v>38</v>
      </c>
      <c r="X13" s="49" t="s">
        <v>39</v>
      </c>
      <c r="Y13" s="51" t="s">
        <v>40</v>
      </c>
    </row>
    <row r="14" spans="1:25" ht="30" x14ac:dyDescent="0.25">
      <c r="A14" s="22" t="s">
        <v>41</v>
      </c>
      <c r="B14" s="23">
        <v>2.1</v>
      </c>
      <c r="C14" s="23">
        <v>2083</v>
      </c>
      <c r="D14" s="24">
        <v>112</v>
      </c>
      <c r="E14" s="52"/>
      <c r="F14" s="24" t="s">
        <v>41</v>
      </c>
      <c r="G14" s="53" t="s">
        <v>43</v>
      </c>
      <c r="H14" s="54" t="s">
        <v>44</v>
      </c>
      <c r="I14" s="55">
        <f>+I16+I18+I20+I22</f>
        <v>0</v>
      </c>
      <c r="J14" s="55">
        <f t="shared" ref="J14:K14" si="0">+J16+J18+J20+J22</f>
        <v>0</v>
      </c>
      <c r="K14" s="55">
        <f t="shared" si="0"/>
        <v>0</v>
      </c>
      <c r="L14" s="55">
        <f>+L16+L18+L20+L22</f>
        <v>0</v>
      </c>
      <c r="M14" s="55">
        <f t="shared" ref="M14:X14" si="1">+M16+M18+M20+M22</f>
        <v>0</v>
      </c>
      <c r="N14" s="55">
        <f t="shared" si="1"/>
        <v>0</v>
      </c>
      <c r="O14" s="55">
        <f t="shared" si="1"/>
        <v>0</v>
      </c>
      <c r="P14" s="55">
        <f t="shared" si="1"/>
        <v>0</v>
      </c>
      <c r="Q14" s="55">
        <f t="shared" si="1"/>
        <v>0</v>
      </c>
      <c r="R14" s="55">
        <f t="shared" si="1"/>
        <v>0</v>
      </c>
      <c r="S14" s="55">
        <f t="shared" si="1"/>
        <v>0</v>
      </c>
      <c r="T14" s="55">
        <f t="shared" si="1"/>
        <v>0</v>
      </c>
      <c r="U14" s="55">
        <f t="shared" si="1"/>
        <v>0</v>
      </c>
      <c r="V14" s="55">
        <f t="shared" si="1"/>
        <v>0</v>
      </c>
      <c r="W14" s="55">
        <f t="shared" si="1"/>
        <v>0</v>
      </c>
      <c r="X14" s="55">
        <f t="shared" si="1"/>
        <v>0</v>
      </c>
      <c r="Y14" s="55">
        <f>+Y16+Y18+Y20+Y22</f>
        <v>0</v>
      </c>
    </row>
    <row r="15" spans="1:25" ht="30" x14ac:dyDescent="0.25">
      <c r="A15" s="22"/>
      <c r="B15" s="23"/>
      <c r="C15" s="23"/>
      <c r="D15" s="24"/>
      <c r="E15" s="56"/>
      <c r="F15" s="24"/>
      <c r="G15" s="53" t="s">
        <v>45</v>
      </c>
      <c r="H15" s="54" t="s">
        <v>46</v>
      </c>
      <c r="I15" s="55">
        <f>+I17+I19+I21+I23</f>
        <v>0</v>
      </c>
      <c r="J15" s="55">
        <f t="shared" ref="J15:X15" si="2">+J17+J21+J23</f>
        <v>0</v>
      </c>
      <c r="K15" s="55">
        <f t="shared" si="2"/>
        <v>0</v>
      </c>
      <c r="L15" s="57">
        <f t="shared" si="2"/>
        <v>0</v>
      </c>
      <c r="M15" s="55">
        <f t="shared" si="2"/>
        <v>0</v>
      </c>
      <c r="N15" s="55">
        <f t="shared" si="2"/>
        <v>0</v>
      </c>
      <c r="O15" s="55">
        <f t="shared" si="2"/>
        <v>0</v>
      </c>
      <c r="P15" s="57">
        <f t="shared" si="2"/>
        <v>0</v>
      </c>
      <c r="Q15" s="55">
        <f t="shared" si="2"/>
        <v>0</v>
      </c>
      <c r="R15" s="55">
        <f t="shared" si="2"/>
        <v>0</v>
      </c>
      <c r="S15" s="55">
        <f t="shared" si="2"/>
        <v>0</v>
      </c>
      <c r="T15" s="57">
        <f t="shared" si="2"/>
        <v>0</v>
      </c>
      <c r="U15" s="55">
        <f t="shared" si="2"/>
        <v>0</v>
      </c>
      <c r="V15" s="55">
        <f t="shared" si="2"/>
        <v>0</v>
      </c>
      <c r="W15" s="55">
        <f t="shared" si="2"/>
        <v>0</v>
      </c>
      <c r="X15" s="57">
        <f t="shared" si="2"/>
        <v>0</v>
      </c>
      <c r="Y15" s="55">
        <f>+Y17+Y19+Y21+Y23</f>
        <v>0</v>
      </c>
    </row>
    <row r="16" spans="1:25" ht="30" x14ac:dyDescent="0.25">
      <c r="A16" s="27" t="s">
        <v>41</v>
      </c>
      <c r="B16" s="28" t="s">
        <v>47</v>
      </c>
      <c r="C16" s="28">
        <v>2083</v>
      </c>
      <c r="D16" s="29">
        <v>112</v>
      </c>
      <c r="E16" s="58"/>
      <c r="F16" s="29" t="s">
        <v>41</v>
      </c>
      <c r="G16" s="59" t="s">
        <v>43</v>
      </c>
      <c r="H16" s="60" t="s">
        <v>44</v>
      </c>
      <c r="I16" s="62">
        <v>0</v>
      </c>
      <c r="J16" s="62">
        <v>0</v>
      </c>
      <c r="K16" s="62">
        <v>0</v>
      </c>
      <c r="L16" s="57">
        <f>SUM(I16:K16)</f>
        <v>0</v>
      </c>
      <c r="M16" s="62">
        <v>0</v>
      </c>
      <c r="N16" s="62">
        <v>0</v>
      </c>
      <c r="O16" s="62">
        <v>0</v>
      </c>
      <c r="P16" s="63">
        <f t="shared" ref="P16:P107" si="3">SUM(M16:O16)</f>
        <v>0</v>
      </c>
      <c r="Q16" s="62">
        <v>0</v>
      </c>
      <c r="R16" s="62">
        <v>0</v>
      </c>
      <c r="S16" s="62">
        <v>0</v>
      </c>
      <c r="T16" s="63">
        <f t="shared" ref="T16:T107" si="4">SUM(Q16:S16)</f>
        <v>0</v>
      </c>
      <c r="U16" s="62">
        <v>0</v>
      </c>
      <c r="V16" s="62">
        <v>0</v>
      </c>
      <c r="W16" s="62">
        <v>0</v>
      </c>
      <c r="X16" s="63">
        <f t="shared" ref="X16:X107" si="5">SUM(U16:W16)</f>
        <v>0</v>
      </c>
      <c r="Y16" s="64">
        <f>SUM(L16+P16+T16+X16)</f>
        <v>0</v>
      </c>
    </row>
    <row r="17" spans="1:25" ht="30" x14ac:dyDescent="0.25">
      <c r="A17" s="27"/>
      <c r="B17" s="28"/>
      <c r="C17" s="28"/>
      <c r="D17" s="29"/>
      <c r="E17" s="65"/>
      <c r="F17" s="29"/>
      <c r="G17" s="59" t="s">
        <v>45</v>
      </c>
      <c r="H17" s="60" t="s">
        <v>46</v>
      </c>
      <c r="I17" s="62">
        <v>0</v>
      </c>
      <c r="J17" s="62">
        <v>0</v>
      </c>
      <c r="K17" s="62">
        <v>0</v>
      </c>
      <c r="L17" s="57">
        <f t="shared" ref="L17:L107" si="6">SUM(I17:K17)</f>
        <v>0</v>
      </c>
      <c r="M17" s="62">
        <v>0</v>
      </c>
      <c r="N17" s="62">
        <v>0</v>
      </c>
      <c r="O17" s="62">
        <v>0</v>
      </c>
      <c r="P17" s="57">
        <f t="shared" si="3"/>
        <v>0</v>
      </c>
      <c r="Q17" s="62">
        <v>0</v>
      </c>
      <c r="R17" s="62">
        <v>0</v>
      </c>
      <c r="S17" s="62">
        <v>0</v>
      </c>
      <c r="T17" s="57">
        <f t="shared" si="4"/>
        <v>0</v>
      </c>
      <c r="U17" s="62">
        <v>0</v>
      </c>
      <c r="V17" s="62">
        <v>0</v>
      </c>
      <c r="W17" s="62">
        <v>0</v>
      </c>
      <c r="X17" s="57">
        <f t="shared" si="5"/>
        <v>0</v>
      </c>
      <c r="Y17" s="64">
        <f t="shared" ref="Y17:Y107" si="7">SUM(L17+P17+T17+X17)</f>
        <v>0</v>
      </c>
    </row>
    <row r="18" spans="1:25" ht="30" x14ac:dyDescent="0.25">
      <c r="A18" s="27" t="s">
        <v>41</v>
      </c>
      <c r="B18" s="28" t="s">
        <v>47</v>
      </c>
      <c r="C18" s="28">
        <v>2083</v>
      </c>
      <c r="D18" s="29">
        <v>112</v>
      </c>
      <c r="E18" s="58"/>
      <c r="F18" s="29" t="s">
        <v>41</v>
      </c>
      <c r="G18" s="59" t="s">
        <v>43</v>
      </c>
      <c r="H18" s="60" t="s">
        <v>46</v>
      </c>
      <c r="I18" s="62">
        <v>0</v>
      </c>
      <c r="J18" s="62">
        <v>0</v>
      </c>
      <c r="K18" s="62">
        <v>0</v>
      </c>
      <c r="L18" s="57">
        <f t="shared" si="6"/>
        <v>0</v>
      </c>
      <c r="M18" s="62">
        <v>0</v>
      </c>
      <c r="N18" s="62">
        <v>0</v>
      </c>
      <c r="O18" s="62">
        <v>0</v>
      </c>
      <c r="P18" s="63">
        <f t="shared" si="3"/>
        <v>0</v>
      </c>
      <c r="Q18" s="62">
        <v>0</v>
      </c>
      <c r="R18" s="62">
        <v>0</v>
      </c>
      <c r="S18" s="62">
        <v>0</v>
      </c>
      <c r="T18" s="63">
        <f t="shared" si="4"/>
        <v>0</v>
      </c>
      <c r="U18" s="62">
        <v>0</v>
      </c>
      <c r="V18" s="62">
        <v>0</v>
      </c>
      <c r="W18" s="62">
        <v>0</v>
      </c>
      <c r="X18" s="63">
        <f t="shared" si="5"/>
        <v>0</v>
      </c>
      <c r="Y18" s="64">
        <f t="shared" si="7"/>
        <v>0</v>
      </c>
    </row>
    <row r="19" spans="1:25" ht="30" x14ac:dyDescent="0.25">
      <c r="A19" s="27"/>
      <c r="B19" s="28"/>
      <c r="C19" s="28"/>
      <c r="D19" s="29"/>
      <c r="E19" s="65"/>
      <c r="F19" s="29"/>
      <c r="G19" s="59" t="s">
        <v>45</v>
      </c>
      <c r="H19" s="60" t="s">
        <v>46</v>
      </c>
      <c r="I19" s="62">
        <v>0</v>
      </c>
      <c r="J19" s="62">
        <v>0</v>
      </c>
      <c r="K19" s="62">
        <v>0</v>
      </c>
      <c r="L19" s="57">
        <f t="shared" si="6"/>
        <v>0</v>
      </c>
      <c r="M19" s="62">
        <v>0</v>
      </c>
      <c r="N19" s="62">
        <v>0</v>
      </c>
      <c r="O19" s="62">
        <v>0</v>
      </c>
      <c r="P19" s="57">
        <f t="shared" si="3"/>
        <v>0</v>
      </c>
      <c r="Q19" s="62">
        <v>0</v>
      </c>
      <c r="R19" s="62">
        <v>0</v>
      </c>
      <c r="S19" s="62">
        <v>0</v>
      </c>
      <c r="T19" s="57">
        <f t="shared" si="4"/>
        <v>0</v>
      </c>
      <c r="U19" s="62">
        <v>0</v>
      </c>
      <c r="V19" s="62">
        <v>0</v>
      </c>
      <c r="W19" s="62">
        <v>0</v>
      </c>
      <c r="X19" s="57">
        <f t="shared" si="5"/>
        <v>0</v>
      </c>
      <c r="Y19" s="64">
        <f t="shared" si="7"/>
        <v>0</v>
      </c>
    </row>
    <row r="20" spans="1:25" ht="30" x14ac:dyDescent="0.25">
      <c r="A20" s="27" t="s">
        <v>41</v>
      </c>
      <c r="B20" s="28" t="s">
        <v>48</v>
      </c>
      <c r="C20" s="28">
        <v>2083</v>
      </c>
      <c r="D20" s="29">
        <v>112</v>
      </c>
      <c r="E20" s="58"/>
      <c r="F20" s="29" t="s">
        <v>41</v>
      </c>
      <c r="G20" s="59" t="s">
        <v>43</v>
      </c>
      <c r="H20" s="60" t="s">
        <v>44</v>
      </c>
      <c r="I20" s="62">
        <v>0</v>
      </c>
      <c r="J20" s="62">
        <v>0</v>
      </c>
      <c r="K20" s="62">
        <v>0</v>
      </c>
      <c r="L20" s="57">
        <f t="shared" si="6"/>
        <v>0</v>
      </c>
      <c r="M20" s="62">
        <v>0</v>
      </c>
      <c r="N20" s="62">
        <v>0</v>
      </c>
      <c r="O20" s="62">
        <v>0</v>
      </c>
      <c r="P20" s="57">
        <f t="shared" si="3"/>
        <v>0</v>
      </c>
      <c r="Q20" s="62">
        <v>0</v>
      </c>
      <c r="R20" s="62">
        <v>0</v>
      </c>
      <c r="S20" s="62">
        <v>0</v>
      </c>
      <c r="T20" s="57">
        <f t="shared" si="4"/>
        <v>0</v>
      </c>
      <c r="U20" s="62">
        <v>0</v>
      </c>
      <c r="V20" s="62">
        <v>0</v>
      </c>
      <c r="W20" s="62">
        <v>0</v>
      </c>
      <c r="X20" s="57">
        <f t="shared" si="5"/>
        <v>0</v>
      </c>
      <c r="Y20" s="64">
        <f>SUM(L20+P20+T20+X20)</f>
        <v>0</v>
      </c>
    </row>
    <row r="21" spans="1:25" ht="30" x14ac:dyDescent="0.25">
      <c r="A21" s="27"/>
      <c r="B21" s="28"/>
      <c r="C21" s="28"/>
      <c r="D21" s="29"/>
      <c r="E21" s="65"/>
      <c r="F21" s="29"/>
      <c r="G21" s="59" t="s">
        <v>45</v>
      </c>
      <c r="H21" s="60" t="s">
        <v>46</v>
      </c>
      <c r="I21" s="62">
        <v>0</v>
      </c>
      <c r="J21" s="62">
        <v>0</v>
      </c>
      <c r="K21" s="62">
        <v>0</v>
      </c>
      <c r="L21" s="57">
        <f t="shared" si="6"/>
        <v>0</v>
      </c>
      <c r="M21" s="62">
        <v>0</v>
      </c>
      <c r="N21" s="62">
        <v>0</v>
      </c>
      <c r="O21" s="62">
        <v>0</v>
      </c>
      <c r="P21" s="57">
        <f t="shared" si="3"/>
        <v>0</v>
      </c>
      <c r="Q21" s="62">
        <v>0</v>
      </c>
      <c r="R21" s="62">
        <v>0</v>
      </c>
      <c r="S21" s="62">
        <v>0</v>
      </c>
      <c r="T21" s="57">
        <f t="shared" si="4"/>
        <v>0</v>
      </c>
      <c r="U21" s="62">
        <v>0</v>
      </c>
      <c r="V21" s="62">
        <v>0</v>
      </c>
      <c r="W21" s="62">
        <v>0</v>
      </c>
      <c r="X21" s="57">
        <f t="shared" si="5"/>
        <v>0</v>
      </c>
      <c r="Y21" s="64">
        <f t="shared" si="7"/>
        <v>0</v>
      </c>
    </row>
    <row r="22" spans="1:25" ht="30" x14ac:dyDescent="0.25">
      <c r="A22" s="27" t="s">
        <v>41</v>
      </c>
      <c r="B22" s="28" t="s">
        <v>49</v>
      </c>
      <c r="C22" s="28">
        <v>2083</v>
      </c>
      <c r="D22" s="29">
        <v>112</v>
      </c>
      <c r="E22" s="58"/>
      <c r="F22" s="29" t="s">
        <v>41</v>
      </c>
      <c r="G22" s="59" t="s">
        <v>43</v>
      </c>
      <c r="H22" s="60" t="s">
        <v>44</v>
      </c>
      <c r="I22" s="62">
        <v>0</v>
      </c>
      <c r="J22" s="62">
        <v>0</v>
      </c>
      <c r="K22" s="62">
        <v>0</v>
      </c>
      <c r="L22" s="57">
        <f t="shared" si="6"/>
        <v>0</v>
      </c>
      <c r="M22" s="62">
        <v>0</v>
      </c>
      <c r="N22" s="62">
        <v>0</v>
      </c>
      <c r="O22" s="62">
        <v>0</v>
      </c>
      <c r="P22" s="57">
        <f t="shared" si="3"/>
        <v>0</v>
      </c>
      <c r="Q22" s="62">
        <v>0</v>
      </c>
      <c r="R22" s="62">
        <v>0</v>
      </c>
      <c r="S22" s="62">
        <v>0</v>
      </c>
      <c r="T22" s="57">
        <f t="shared" si="4"/>
        <v>0</v>
      </c>
      <c r="U22" s="62">
        <v>0</v>
      </c>
      <c r="V22" s="62">
        <v>0</v>
      </c>
      <c r="W22" s="62">
        <v>0</v>
      </c>
      <c r="X22" s="57">
        <f t="shared" si="5"/>
        <v>0</v>
      </c>
      <c r="Y22" s="64">
        <f t="shared" si="7"/>
        <v>0</v>
      </c>
    </row>
    <row r="23" spans="1:25" ht="30.75" thickBot="1" x14ac:dyDescent="0.3">
      <c r="A23" s="27"/>
      <c r="B23" s="28"/>
      <c r="C23" s="28"/>
      <c r="D23" s="29"/>
      <c r="E23" s="65"/>
      <c r="F23" s="29"/>
      <c r="G23" s="59" t="s">
        <v>45</v>
      </c>
      <c r="H23" s="60" t="s">
        <v>46</v>
      </c>
      <c r="I23" s="62">
        <v>0</v>
      </c>
      <c r="J23" s="62">
        <v>0</v>
      </c>
      <c r="K23" s="62">
        <v>0</v>
      </c>
      <c r="L23" s="57">
        <f t="shared" si="6"/>
        <v>0</v>
      </c>
      <c r="M23" s="62">
        <v>0</v>
      </c>
      <c r="N23" s="62">
        <v>0</v>
      </c>
      <c r="O23" s="62">
        <v>0</v>
      </c>
      <c r="P23" s="57">
        <f t="shared" si="3"/>
        <v>0</v>
      </c>
      <c r="Q23" s="62">
        <v>0</v>
      </c>
      <c r="R23" s="62">
        <v>0</v>
      </c>
      <c r="S23" s="62">
        <v>0</v>
      </c>
      <c r="T23" s="57">
        <f t="shared" si="4"/>
        <v>0</v>
      </c>
      <c r="U23" s="62">
        <v>0</v>
      </c>
      <c r="V23" s="62">
        <v>0</v>
      </c>
      <c r="W23" s="62">
        <v>0</v>
      </c>
      <c r="X23" s="57">
        <f t="shared" si="5"/>
        <v>0</v>
      </c>
      <c r="Y23" s="64">
        <f t="shared" si="7"/>
        <v>0</v>
      </c>
    </row>
    <row r="24" spans="1:25" ht="30" x14ac:dyDescent="0.25">
      <c r="A24" s="22" t="s">
        <v>41</v>
      </c>
      <c r="B24" s="23">
        <v>2.2000000000000002</v>
      </c>
      <c r="C24" s="23">
        <v>2083</v>
      </c>
      <c r="D24" s="24">
        <v>112</v>
      </c>
      <c r="E24" s="52"/>
      <c r="F24" s="24" t="s">
        <v>41</v>
      </c>
      <c r="G24" s="53" t="s">
        <v>43</v>
      </c>
      <c r="H24" s="54" t="s">
        <v>44</v>
      </c>
      <c r="I24" s="55">
        <f>+I26+I28+I30+I32+I34+I36+I38+I40+I42</f>
        <v>225000</v>
      </c>
      <c r="J24" s="55">
        <f t="shared" ref="J24:Y25" si="8">+J26+J28+J30+J32+J34+J36+J38+J40+J42</f>
        <v>0</v>
      </c>
      <c r="K24" s="55">
        <f t="shared" si="8"/>
        <v>0</v>
      </c>
      <c r="L24" s="57">
        <f t="shared" si="8"/>
        <v>225000</v>
      </c>
      <c r="M24" s="55">
        <f t="shared" si="8"/>
        <v>481130</v>
      </c>
      <c r="N24" s="55">
        <f t="shared" si="8"/>
        <v>0</v>
      </c>
      <c r="O24" s="55">
        <f t="shared" si="8"/>
        <v>0</v>
      </c>
      <c r="P24" s="57">
        <f t="shared" si="8"/>
        <v>481130</v>
      </c>
      <c r="Q24" s="55">
        <f t="shared" si="8"/>
        <v>525000</v>
      </c>
      <c r="R24" s="55">
        <f t="shared" si="8"/>
        <v>0</v>
      </c>
      <c r="S24" s="55">
        <f t="shared" si="8"/>
        <v>0</v>
      </c>
      <c r="T24" s="57">
        <f t="shared" si="8"/>
        <v>525000</v>
      </c>
      <c r="U24" s="55">
        <f t="shared" si="8"/>
        <v>501841</v>
      </c>
      <c r="V24" s="55">
        <f t="shared" si="8"/>
        <v>0</v>
      </c>
      <c r="W24" s="55">
        <f t="shared" si="8"/>
        <v>0</v>
      </c>
      <c r="X24" s="57">
        <f t="shared" si="8"/>
        <v>501841</v>
      </c>
      <c r="Y24" s="57">
        <f>+Y26+Y28+Y30+Y32+Y34+Y36+Y38+Y40+Y42</f>
        <v>1732971</v>
      </c>
    </row>
    <row r="25" spans="1:25" ht="30" x14ac:dyDescent="0.25">
      <c r="A25" s="22"/>
      <c r="B25" s="23"/>
      <c r="C25" s="23"/>
      <c r="D25" s="24"/>
      <c r="E25" s="56"/>
      <c r="F25" s="24"/>
      <c r="G25" s="53" t="s">
        <v>45</v>
      </c>
      <c r="H25" s="54" t="s">
        <v>46</v>
      </c>
      <c r="I25" s="55">
        <f>+I27+I29+I31+I33+I35+I37+I39+I41+I43</f>
        <v>75000</v>
      </c>
      <c r="J25" s="55">
        <f t="shared" si="8"/>
        <v>75000</v>
      </c>
      <c r="K25" s="55">
        <f t="shared" si="8"/>
        <v>75000</v>
      </c>
      <c r="L25" s="57">
        <f t="shared" si="8"/>
        <v>225000</v>
      </c>
      <c r="M25" s="55">
        <f t="shared" si="8"/>
        <v>181130</v>
      </c>
      <c r="N25" s="55">
        <f t="shared" si="8"/>
        <v>175000</v>
      </c>
      <c r="O25" s="55">
        <f t="shared" si="8"/>
        <v>125000</v>
      </c>
      <c r="P25" s="57">
        <f t="shared" si="8"/>
        <v>481130</v>
      </c>
      <c r="Q25" s="55">
        <f t="shared" si="8"/>
        <v>175000</v>
      </c>
      <c r="R25" s="55">
        <f t="shared" si="8"/>
        <v>175000</v>
      </c>
      <c r="S25" s="55">
        <f t="shared" si="8"/>
        <v>175000</v>
      </c>
      <c r="T25" s="57">
        <f t="shared" si="8"/>
        <v>525000</v>
      </c>
      <c r="U25" s="55">
        <f t="shared" si="8"/>
        <v>301841</v>
      </c>
      <c r="V25" s="55">
        <f t="shared" si="8"/>
        <v>100000</v>
      </c>
      <c r="W25" s="55">
        <f t="shared" si="8"/>
        <v>100000</v>
      </c>
      <c r="X25" s="57">
        <f t="shared" si="8"/>
        <v>501841</v>
      </c>
      <c r="Y25" s="57">
        <f t="shared" si="8"/>
        <v>1732971</v>
      </c>
    </row>
    <row r="26" spans="1:25" ht="30" x14ac:dyDescent="0.25">
      <c r="A26" s="27" t="s">
        <v>41</v>
      </c>
      <c r="B26" s="28" t="s">
        <v>50</v>
      </c>
      <c r="C26" s="28">
        <v>2083</v>
      </c>
      <c r="D26" s="29">
        <v>112</v>
      </c>
      <c r="E26" s="58"/>
      <c r="F26" s="27" t="s">
        <v>41</v>
      </c>
      <c r="G26" s="59" t="s">
        <v>43</v>
      </c>
      <c r="H26" s="60" t="s">
        <v>44</v>
      </c>
      <c r="I26" s="62">
        <v>0</v>
      </c>
      <c r="J26" s="62">
        <v>0</v>
      </c>
      <c r="K26" s="62">
        <v>0</v>
      </c>
      <c r="L26" s="57">
        <f t="shared" si="6"/>
        <v>0</v>
      </c>
      <c r="M26" s="62">
        <v>0</v>
      </c>
      <c r="N26" s="62">
        <v>0</v>
      </c>
      <c r="O26" s="62">
        <v>0</v>
      </c>
      <c r="P26" s="57">
        <f t="shared" si="3"/>
        <v>0</v>
      </c>
      <c r="Q26" s="62">
        <v>0</v>
      </c>
      <c r="R26" s="62">
        <v>0</v>
      </c>
      <c r="S26" s="62">
        <v>0</v>
      </c>
      <c r="T26" s="57">
        <f t="shared" si="4"/>
        <v>0</v>
      </c>
      <c r="U26" s="62">
        <v>0</v>
      </c>
      <c r="V26" s="62">
        <v>0</v>
      </c>
      <c r="W26" s="62">
        <v>0</v>
      </c>
      <c r="X26" s="57">
        <f t="shared" si="5"/>
        <v>0</v>
      </c>
      <c r="Y26" s="64">
        <f t="shared" si="7"/>
        <v>0</v>
      </c>
    </row>
    <row r="27" spans="1:25" ht="30" x14ac:dyDescent="0.25">
      <c r="A27" s="27"/>
      <c r="B27" s="28"/>
      <c r="C27" s="28"/>
      <c r="D27" s="29"/>
      <c r="E27" s="65"/>
      <c r="F27" s="27"/>
      <c r="G27" s="59" t="s">
        <v>45</v>
      </c>
      <c r="H27" s="60" t="s">
        <v>46</v>
      </c>
      <c r="I27" s="62">
        <v>0</v>
      </c>
      <c r="J27" s="62">
        <v>0</v>
      </c>
      <c r="K27" s="62">
        <v>0</v>
      </c>
      <c r="L27" s="57">
        <f t="shared" si="6"/>
        <v>0</v>
      </c>
      <c r="M27" s="62">
        <v>0</v>
      </c>
      <c r="N27" s="62">
        <v>0</v>
      </c>
      <c r="O27" s="62">
        <v>0</v>
      </c>
      <c r="P27" s="57">
        <f t="shared" si="3"/>
        <v>0</v>
      </c>
      <c r="Q27" s="62">
        <v>0</v>
      </c>
      <c r="R27" s="62">
        <v>0</v>
      </c>
      <c r="S27" s="62">
        <v>0</v>
      </c>
      <c r="T27" s="57">
        <f t="shared" si="4"/>
        <v>0</v>
      </c>
      <c r="U27" s="62">
        <v>0</v>
      </c>
      <c r="V27" s="62">
        <v>0</v>
      </c>
      <c r="W27" s="62">
        <v>0</v>
      </c>
      <c r="X27" s="57">
        <f t="shared" si="5"/>
        <v>0</v>
      </c>
      <c r="Y27" s="64">
        <f t="shared" si="7"/>
        <v>0</v>
      </c>
    </row>
    <row r="28" spans="1:25" ht="30" x14ac:dyDescent="0.25">
      <c r="A28" s="27" t="s">
        <v>41</v>
      </c>
      <c r="B28" s="28" t="s">
        <v>51</v>
      </c>
      <c r="C28" s="28">
        <v>2083</v>
      </c>
      <c r="D28" s="29">
        <v>112</v>
      </c>
      <c r="E28" s="58" t="s">
        <v>52</v>
      </c>
      <c r="F28" s="27" t="s">
        <v>41</v>
      </c>
      <c r="G28" s="59" t="s">
        <v>43</v>
      </c>
      <c r="H28" s="60" t="s">
        <v>44</v>
      </c>
      <c r="I28" s="62">
        <v>0</v>
      </c>
      <c r="J28" s="62">
        <v>0</v>
      </c>
      <c r="K28" s="62">
        <v>0</v>
      </c>
      <c r="L28" s="57">
        <f t="shared" si="6"/>
        <v>0</v>
      </c>
      <c r="M28" s="62">
        <v>0</v>
      </c>
      <c r="N28" s="62">
        <v>0</v>
      </c>
      <c r="O28" s="62">
        <v>0</v>
      </c>
      <c r="P28" s="57">
        <f t="shared" si="3"/>
        <v>0</v>
      </c>
      <c r="Q28" s="62">
        <v>0</v>
      </c>
      <c r="R28" s="62">
        <v>0</v>
      </c>
      <c r="S28" s="62">
        <v>0</v>
      </c>
      <c r="T28" s="57">
        <f t="shared" si="4"/>
        <v>0</v>
      </c>
      <c r="U28" s="62">
        <v>0</v>
      </c>
      <c r="V28" s="62">
        <v>0</v>
      </c>
      <c r="W28" s="62">
        <v>0</v>
      </c>
      <c r="X28" s="57">
        <f t="shared" si="5"/>
        <v>0</v>
      </c>
      <c r="Y28" s="64">
        <f t="shared" si="7"/>
        <v>0</v>
      </c>
    </row>
    <row r="29" spans="1:25" ht="30" x14ac:dyDescent="0.25">
      <c r="A29" s="27"/>
      <c r="B29" s="28"/>
      <c r="C29" s="28"/>
      <c r="D29" s="29"/>
      <c r="E29" s="65"/>
      <c r="F29" s="27"/>
      <c r="G29" s="59" t="s">
        <v>45</v>
      </c>
      <c r="H29" s="60" t="s">
        <v>46</v>
      </c>
      <c r="I29" s="62">
        <v>0</v>
      </c>
      <c r="J29" s="62">
        <v>0</v>
      </c>
      <c r="K29" s="62">
        <v>0</v>
      </c>
      <c r="L29" s="57">
        <f t="shared" si="6"/>
        <v>0</v>
      </c>
      <c r="M29" s="62">
        <v>0</v>
      </c>
      <c r="N29" s="62">
        <v>0</v>
      </c>
      <c r="O29" s="62">
        <v>0</v>
      </c>
      <c r="P29" s="57">
        <f t="shared" si="3"/>
        <v>0</v>
      </c>
      <c r="Q29" s="62">
        <v>0</v>
      </c>
      <c r="R29" s="62">
        <v>0</v>
      </c>
      <c r="S29" s="62">
        <v>0</v>
      </c>
      <c r="T29" s="57">
        <f t="shared" si="4"/>
        <v>0</v>
      </c>
      <c r="U29" s="62">
        <v>0</v>
      </c>
      <c r="V29" s="62">
        <v>0</v>
      </c>
      <c r="W29" s="62">
        <v>0</v>
      </c>
      <c r="X29" s="57">
        <f t="shared" si="5"/>
        <v>0</v>
      </c>
      <c r="Y29" s="64">
        <f t="shared" si="7"/>
        <v>0</v>
      </c>
    </row>
    <row r="30" spans="1:25" ht="30" x14ac:dyDescent="0.25">
      <c r="A30" s="27" t="s">
        <v>41</v>
      </c>
      <c r="B30" s="28" t="s">
        <v>53</v>
      </c>
      <c r="C30" s="28">
        <v>2083</v>
      </c>
      <c r="D30" s="29">
        <v>112</v>
      </c>
      <c r="E30" s="58" t="s">
        <v>54</v>
      </c>
      <c r="F30" s="27" t="s">
        <v>41</v>
      </c>
      <c r="G30" s="59" t="s">
        <v>43</v>
      </c>
      <c r="H30" s="60" t="s">
        <v>44</v>
      </c>
      <c r="I30" s="62">
        <v>225000</v>
      </c>
      <c r="J30" s="62">
        <v>0</v>
      </c>
      <c r="K30" s="62">
        <v>0</v>
      </c>
      <c r="L30" s="57">
        <f t="shared" si="6"/>
        <v>225000</v>
      </c>
      <c r="M30" s="62">
        <v>225000</v>
      </c>
      <c r="N30" s="62">
        <v>0</v>
      </c>
      <c r="O30" s="62">
        <v>0</v>
      </c>
      <c r="P30" s="57">
        <f>SUM(M30:O30)</f>
        <v>225000</v>
      </c>
      <c r="Q30" s="62">
        <v>225000</v>
      </c>
      <c r="R30" s="62">
        <v>0</v>
      </c>
      <c r="S30" s="62">
        <v>0</v>
      </c>
      <c r="T30" s="57">
        <f t="shared" si="4"/>
        <v>225000</v>
      </c>
      <c r="U30" s="62">
        <v>201841</v>
      </c>
      <c r="V30" s="62">
        <v>0</v>
      </c>
      <c r="W30" s="62">
        <v>0</v>
      </c>
      <c r="X30" s="57">
        <f t="shared" si="5"/>
        <v>201841</v>
      </c>
      <c r="Y30" s="64">
        <f t="shared" si="7"/>
        <v>876841</v>
      </c>
    </row>
    <row r="31" spans="1:25" ht="30" x14ac:dyDescent="0.25">
      <c r="A31" s="27"/>
      <c r="B31" s="28"/>
      <c r="C31" s="28"/>
      <c r="D31" s="29"/>
      <c r="E31" s="65"/>
      <c r="F31" s="27"/>
      <c r="G31" s="59" t="s">
        <v>45</v>
      </c>
      <c r="H31" s="60" t="s">
        <v>46</v>
      </c>
      <c r="I31" s="62">
        <v>75000</v>
      </c>
      <c r="J31" s="62">
        <v>75000</v>
      </c>
      <c r="K31" s="62">
        <v>75000</v>
      </c>
      <c r="L31" s="57">
        <f t="shared" si="6"/>
        <v>225000</v>
      </c>
      <c r="M31" s="62">
        <v>75000</v>
      </c>
      <c r="N31" s="62">
        <v>75000</v>
      </c>
      <c r="O31" s="62">
        <v>75000</v>
      </c>
      <c r="P31" s="57">
        <f>SUM(M31:O31)</f>
        <v>225000</v>
      </c>
      <c r="Q31" s="62">
        <v>75000</v>
      </c>
      <c r="R31" s="62">
        <v>75000</v>
      </c>
      <c r="S31" s="62">
        <v>75000</v>
      </c>
      <c r="T31" s="57">
        <f t="shared" si="4"/>
        <v>225000</v>
      </c>
      <c r="U31" s="62">
        <v>201841</v>
      </c>
      <c r="V31" s="62">
        <v>0</v>
      </c>
      <c r="W31" s="62">
        <v>0</v>
      </c>
      <c r="X31" s="57">
        <f t="shared" si="5"/>
        <v>201841</v>
      </c>
      <c r="Y31" s="64">
        <f t="shared" si="7"/>
        <v>876841</v>
      </c>
    </row>
    <row r="32" spans="1:25" ht="30" x14ac:dyDescent="0.25">
      <c r="A32" s="27" t="s">
        <v>41</v>
      </c>
      <c r="B32" s="28" t="s">
        <v>55</v>
      </c>
      <c r="C32" s="28">
        <v>2083</v>
      </c>
      <c r="D32" s="29">
        <v>112</v>
      </c>
      <c r="E32" s="58"/>
      <c r="F32" s="27" t="s">
        <v>41</v>
      </c>
      <c r="G32" s="59" t="s">
        <v>43</v>
      </c>
      <c r="H32" s="60" t="s">
        <v>44</v>
      </c>
      <c r="I32" s="62">
        <v>0</v>
      </c>
      <c r="J32" s="62">
        <v>0</v>
      </c>
      <c r="K32" s="62">
        <v>0</v>
      </c>
      <c r="L32" s="57">
        <f t="shared" si="6"/>
        <v>0</v>
      </c>
      <c r="M32" s="62">
        <v>0</v>
      </c>
      <c r="N32" s="62">
        <v>0</v>
      </c>
      <c r="O32" s="62">
        <v>0</v>
      </c>
      <c r="P32" s="57">
        <f t="shared" si="3"/>
        <v>0</v>
      </c>
      <c r="Q32" s="62">
        <v>0</v>
      </c>
      <c r="R32" s="62">
        <v>0</v>
      </c>
      <c r="S32" s="62">
        <v>0</v>
      </c>
      <c r="T32" s="57">
        <f t="shared" si="4"/>
        <v>0</v>
      </c>
      <c r="U32" s="61">
        <v>0</v>
      </c>
      <c r="V32" s="61">
        <v>0</v>
      </c>
      <c r="W32" s="61">
        <v>0</v>
      </c>
      <c r="X32" s="57">
        <f t="shared" si="5"/>
        <v>0</v>
      </c>
      <c r="Y32" s="64">
        <f t="shared" si="7"/>
        <v>0</v>
      </c>
    </row>
    <row r="33" spans="1:25" ht="30" x14ac:dyDescent="0.25">
      <c r="A33" s="27"/>
      <c r="B33" s="28"/>
      <c r="C33" s="28"/>
      <c r="D33" s="29"/>
      <c r="E33" s="65"/>
      <c r="F33" s="27"/>
      <c r="G33" s="59" t="s">
        <v>45</v>
      </c>
      <c r="H33" s="60" t="s">
        <v>46</v>
      </c>
      <c r="I33" s="62">
        <v>0</v>
      </c>
      <c r="J33" s="62">
        <v>0</v>
      </c>
      <c r="K33" s="62">
        <v>0</v>
      </c>
      <c r="L33" s="57">
        <f t="shared" si="6"/>
        <v>0</v>
      </c>
      <c r="M33" s="62">
        <v>0</v>
      </c>
      <c r="N33" s="62">
        <v>0</v>
      </c>
      <c r="O33" s="62">
        <v>0</v>
      </c>
      <c r="P33" s="57">
        <f>SUM(M33:O33)</f>
        <v>0</v>
      </c>
      <c r="Q33" s="61">
        <v>0</v>
      </c>
      <c r="R33" s="61">
        <v>0</v>
      </c>
      <c r="S33" s="61">
        <v>0</v>
      </c>
      <c r="T33" s="57">
        <f t="shared" si="4"/>
        <v>0</v>
      </c>
      <c r="U33" s="61">
        <v>0</v>
      </c>
      <c r="V33" s="61">
        <v>0</v>
      </c>
      <c r="W33" s="61">
        <v>0</v>
      </c>
      <c r="X33" s="57">
        <f t="shared" si="5"/>
        <v>0</v>
      </c>
      <c r="Y33" s="64">
        <f t="shared" si="7"/>
        <v>0</v>
      </c>
    </row>
    <row r="34" spans="1:25" ht="30" x14ac:dyDescent="0.25">
      <c r="A34" s="27" t="s">
        <v>41</v>
      </c>
      <c r="B34" s="28" t="s">
        <v>56</v>
      </c>
      <c r="C34" s="28">
        <v>2083</v>
      </c>
      <c r="D34" s="29">
        <v>112</v>
      </c>
      <c r="E34" s="58"/>
      <c r="F34" s="27" t="s">
        <v>41</v>
      </c>
      <c r="G34" s="59" t="s">
        <v>43</v>
      </c>
      <c r="H34" s="60" t="s">
        <v>44</v>
      </c>
      <c r="I34" s="62">
        <v>0</v>
      </c>
      <c r="J34" s="62">
        <v>0</v>
      </c>
      <c r="K34" s="62">
        <v>0</v>
      </c>
      <c r="L34" s="57">
        <f t="shared" si="6"/>
        <v>0</v>
      </c>
      <c r="M34" s="62">
        <v>0</v>
      </c>
      <c r="N34" s="62">
        <v>0</v>
      </c>
      <c r="O34" s="62">
        <v>0</v>
      </c>
      <c r="P34" s="57">
        <f t="shared" si="3"/>
        <v>0</v>
      </c>
      <c r="Q34" s="62">
        <v>0</v>
      </c>
      <c r="R34" s="62">
        <v>0</v>
      </c>
      <c r="S34" s="62">
        <v>0</v>
      </c>
      <c r="T34" s="57">
        <f t="shared" si="4"/>
        <v>0</v>
      </c>
      <c r="U34" s="62">
        <v>0</v>
      </c>
      <c r="V34" s="62">
        <v>0</v>
      </c>
      <c r="W34" s="62">
        <v>0</v>
      </c>
      <c r="X34" s="57">
        <f t="shared" si="5"/>
        <v>0</v>
      </c>
      <c r="Y34" s="64">
        <f t="shared" si="7"/>
        <v>0</v>
      </c>
    </row>
    <row r="35" spans="1:25" ht="30" x14ac:dyDescent="0.25">
      <c r="A35" s="27"/>
      <c r="B35" s="28"/>
      <c r="C35" s="28"/>
      <c r="D35" s="29"/>
      <c r="E35" s="65"/>
      <c r="F35" s="27"/>
      <c r="G35" s="59" t="s">
        <v>45</v>
      </c>
      <c r="H35" s="60" t="s">
        <v>46</v>
      </c>
      <c r="I35" s="62">
        <v>0</v>
      </c>
      <c r="J35" s="62">
        <v>0</v>
      </c>
      <c r="K35" s="62">
        <v>0</v>
      </c>
      <c r="L35" s="57">
        <f t="shared" si="6"/>
        <v>0</v>
      </c>
      <c r="M35" s="62">
        <v>0</v>
      </c>
      <c r="N35" s="62">
        <v>0</v>
      </c>
      <c r="O35" s="62">
        <v>0</v>
      </c>
      <c r="P35" s="57">
        <f t="shared" si="3"/>
        <v>0</v>
      </c>
      <c r="Q35" s="62">
        <v>0</v>
      </c>
      <c r="R35" s="62">
        <v>0</v>
      </c>
      <c r="S35" s="62">
        <v>0</v>
      </c>
      <c r="T35" s="57">
        <f t="shared" si="4"/>
        <v>0</v>
      </c>
      <c r="U35" s="62">
        <v>0</v>
      </c>
      <c r="V35" s="62">
        <v>0</v>
      </c>
      <c r="W35" s="62">
        <v>0</v>
      </c>
      <c r="X35" s="57">
        <f t="shared" si="5"/>
        <v>0</v>
      </c>
      <c r="Y35" s="64">
        <f t="shared" si="7"/>
        <v>0</v>
      </c>
    </row>
    <row r="36" spans="1:25" ht="30" x14ac:dyDescent="0.25">
      <c r="A36" s="27" t="s">
        <v>41</v>
      </c>
      <c r="B36" s="28" t="s">
        <v>57</v>
      </c>
      <c r="C36" s="28">
        <v>2083</v>
      </c>
      <c r="D36" s="29">
        <v>112</v>
      </c>
      <c r="E36" s="58"/>
      <c r="F36" s="27" t="s">
        <v>41</v>
      </c>
      <c r="G36" s="59" t="s">
        <v>43</v>
      </c>
      <c r="H36" s="60" t="s">
        <v>44</v>
      </c>
      <c r="I36" s="62">
        <v>0</v>
      </c>
      <c r="J36" s="62">
        <v>0</v>
      </c>
      <c r="K36" s="62">
        <v>0</v>
      </c>
      <c r="L36" s="57">
        <f t="shared" si="6"/>
        <v>0</v>
      </c>
      <c r="M36" s="62">
        <v>0</v>
      </c>
      <c r="N36" s="62">
        <v>0</v>
      </c>
      <c r="O36" s="62">
        <v>0</v>
      </c>
      <c r="P36" s="57">
        <f t="shared" si="3"/>
        <v>0</v>
      </c>
      <c r="Q36" s="62">
        <v>0</v>
      </c>
      <c r="R36" s="62">
        <v>0</v>
      </c>
      <c r="S36" s="62">
        <v>0</v>
      </c>
      <c r="T36" s="57">
        <f t="shared" si="4"/>
        <v>0</v>
      </c>
      <c r="U36" s="62">
        <v>0</v>
      </c>
      <c r="V36" s="62">
        <v>0</v>
      </c>
      <c r="W36" s="62">
        <v>0</v>
      </c>
      <c r="X36" s="57">
        <f t="shared" si="5"/>
        <v>0</v>
      </c>
      <c r="Y36" s="64">
        <f t="shared" si="7"/>
        <v>0</v>
      </c>
    </row>
    <row r="37" spans="1:25" ht="30" x14ac:dyDescent="0.25">
      <c r="A37" s="27"/>
      <c r="B37" s="28"/>
      <c r="C37" s="28"/>
      <c r="D37" s="29"/>
      <c r="E37" s="65"/>
      <c r="F37" s="27"/>
      <c r="G37" s="59" t="s">
        <v>45</v>
      </c>
      <c r="H37" s="60" t="s">
        <v>46</v>
      </c>
      <c r="I37" s="62">
        <v>0</v>
      </c>
      <c r="J37" s="62">
        <v>0</v>
      </c>
      <c r="K37" s="62">
        <v>0</v>
      </c>
      <c r="L37" s="57">
        <f>SUM(I37:K37)</f>
        <v>0</v>
      </c>
      <c r="M37" s="62">
        <v>0</v>
      </c>
      <c r="N37" s="62">
        <v>0</v>
      </c>
      <c r="O37" s="62">
        <v>0</v>
      </c>
      <c r="P37" s="57">
        <f t="shared" si="3"/>
        <v>0</v>
      </c>
      <c r="Q37" s="62">
        <v>0</v>
      </c>
      <c r="R37" s="62">
        <v>0</v>
      </c>
      <c r="S37" s="62">
        <v>0</v>
      </c>
      <c r="T37" s="57">
        <f t="shared" si="4"/>
        <v>0</v>
      </c>
      <c r="U37" s="62">
        <v>0</v>
      </c>
      <c r="V37" s="62">
        <v>0</v>
      </c>
      <c r="W37" s="62">
        <v>0</v>
      </c>
      <c r="X37" s="57">
        <f t="shared" si="5"/>
        <v>0</v>
      </c>
      <c r="Y37" s="64">
        <f t="shared" si="7"/>
        <v>0</v>
      </c>
    </row>
    <row r="38" spans="1:25" ht="30" x14ac:dyDescent="0.25">
      <c r="A38" s="27" t="s">
        <v>41</v>
      </c>
      <c r="B38" s="28" t="s">
        <v>58</v>
      </c>
      <c r="C38" s="28">
        <v>2083</v>
      </c>
      <c r="D38" s="29">
        <v>112</v>
      </c>
      <c r="E38" s="58"/>
      <c r="F38" s="27" t="s">
        <v>41</v>
      </c>
      <c r="G38" s="59" t="s">
        <v>43</v>
      </c>
      <c r="H38" s="60" t="s">
        <v>44</v>
      </c>
      <c r="I38" s="62">
        <v>0</v>
      </c>
      <c r="J38" s="62">
        <v>0</v>
      </c>
      <c r="K38" s="62">
        <v>0</v>
      </c>
      <c r="L38" s="57">
        <f t="shared" si="6"/>
        <v>0</v>
      </c>
      <c r="M38" s="62">
        <v>0</v>
      </c>
      <c r="N38" s="62">
        <v>0</v>
      </c>
      <c r="O38" s="62">
        <v>0</v>
      </c>
      <c r="P38" s="57">
        <f t="shared" si="3"/>
        <v>0</v>
      </c>
      <c r="Q38" s="62">
        <v>0</v>
      </c>
      <c r="R38" s="62">
        <v>0</v>
      </c>
      <c r="S38" s="62">
        <v>0</v>
      </c>
      <c r="T38" s="57">
        <f t="shared" si="4"/>
        <v>0</v>
      </c>
      <c r="U38" s="62">
        <v>0</v>
      </c>
      <c r="V38" s="62">
        <v>0</v>
      </c>
      <c r="W38" s="62">
        <v>0</v>
      </c>
      <c r="X38" s="57">
        <f t="shared" si="5"/>
        <v>0</v>
      </c>
      <c r="Y38" s="64">
        <f t="shared" si="7"/>
        <v>0</v>
      </c>
    </row>
    <row r="39" spans="1:25" ht="30" x14ac:dyDescent="0.25">
      <c r="A39" s="27"/>
      <c r="B39" s="28"/>
      <c r="C39" s="28"/>
      <c r="D39" s="29"/>
      <c r="E39" s="65"/>
      <c r="F39" s="27"/>
      <c r="G39" s="59" t="s">
        <v>45</v>
      </c>
      <c r="H39" s="60" t="s">
        <v>46</v>
      </c>
      <c r="I39" s="62">
        <v>0</v>
      </c>
      <c r="J39" s="62">
        <v>0</v>
      </c>
      <c r="K39" s="62">
        <v>0</v>
      </c>
      <c r="L39" s="57">
        <f t="shared" si="6"/>
        <v>0</v>
      </c>
      <c r="M39" s="62">
        <v>0</v>
      </c>
      <c r="N39" s="62">
        <v>0</v>
      </c>
      <c r="O39" s="62">
        <v>0</v>
      </c>
      <c r="P39" s="57">
        <f t="shared" si="3"/>
        <v>0</v>
      </c>
      <c r="Q39" s="62">
        <v>0</v>
      </c>
      <c r="R39" s="62">
        <v>0</v>
      </c>
      <c r="S39" s="62">
        <v>0</v>
      </c>
      <c r="T39" s="57">
        <f t="shared" si="4"/>
        <v>0</v>
      </c>
      <c r="U39" s="62">
        <v>0</v>
      </c>
      <c r="V39" s="62">
        <v>0</v>
      </c>
      <c r="W39" s="62">
        <v>0</v>
      </c>
      <c r="X39" s="57">
        <f t="shared" si="5"/>
        <v>0</v>
      </c>
      <c r="Y39" s="64">
        <f t="shared" si="7"/>
        <v>0</v>
      </c>
    </row>
    <row r="40" spans="1:25" ht="30" x14ac:dyDescent="0.25">
      <c r="A40" s="27" t="s">
        <v>41</v>
      </c>
      <c r="B40" s="28" t="s">
        <v>59</v>
      </c>
      <c r="C40" s="28">
        <v>2083</v>
      </c>
      <c r="D40" s="29">
        <v>112</v>
      </c>
      <c r="E40" s="58"/>
      <c r="F40" s="27" t="s">
        <v>41</v>
      </c>
      <c r="G40" s="59" t="s">
        <v>43</v>
      </c>
      <c r="H40" s="60" t="s">
        <v>44</v>
      </c>
      <c r="I40" s="62">
        <v>0</v>
      </c>
      <c r="J40" s="62">
        <v>0</v>
      </c>
      <c r="K40" s="62">
        <v>0</v>
      </c>
      <c r="L40" s="57">
        <f t="shared" si="6"/>
        <v>0</v>
      </c>
      <c r="M40" s="62">
        <v>0</v>
      </c>
      <c r="N40" s="62">
        <v>0</v>
      </c>
      <c r="O40" s="62">
        <v>0</v>
      </c>
      <c r="P40" s="57">
        <f t="shared" si="3"/>
        <v>0</v>
      </c>
      <c r="Q40" s="62">
        <v>0</v>
      </c>
      <c r="R40" s="62">
        <v>0</v>
      </c>
      <c r="S40" s="62">
        <v>0</v>
      </c>
      <c r="T40" s="57">
        <f t="shared" si="4"/>
        <v>0</v>
      </c>
      <c r="U40" s="62">
        <v>0</v>
      </c>
      <c r="V40" s="62">
        <v>0</v>
      </c>
      <c r="W40" s="62">
        <v>0</v>
      </c>
      <c r="X40" s="57">
        <f t="shared" si="5"/>
        <v>0</v>
      </c>
      <c r="Y40" s="64">
        <f t="shared" si="7"/>
        <v>0</v>
      </c>
    </row>
    <row r="41" spans="1:25" ht="30" x14ac:dyDescent="0.25">
      <c r="A41" s="27"/>
      <c r="B41" s="28"/>
      <c r="C41" s="28"/>
      <c r="D41" s="29"/>
      <c r="E41" s="65"/>
      <c r="F41" s="27"/>
      <c r="G41" s="59" t="s">
        <v>45</v>
      </c>
      <c r="H41" s="60" t="s">
        <v>46</v>
      </c>
      <c r="I41" s="62">
        <v>0</v>
      </c>
      <c r="J41" s="62">
        <v>0</v>
      </c>
      <c r="K41" s="62">
        <v>0</v>
      </c>
      <c r="L41" s="57">
        <f t="shared" si="6"/>
        <v>0</v>
      </c>
      <c r="M41" s="62">
        <v>0</v>
      </c>
      <c r="N41" s="62">
        <v>0</v>
      </c>
      <c r="O41" s="62">
        <v>0</v>
      </c>
      <c r="P41" s="57">
        <f t="shared" si="3"/>
        <v>0</v>
      </c>
      <c r="Q41" s="62">
        <v>0</v>
      </c>
      <c r="R41" s="62">
        <v>0</v>
      </c>
      <c r="S41" s="62">
        <v>0</v>
      </c>
      <c r="T41" s="57">
        <f t="shared" si="4"/>
        <v>0</v>
      </c>
      <c r="U41" s="62">
        <v>0</v>
      </c>
      <c r="V41" s="62">
        <v>0</v>
      </c>
      <c r="W41" s="62">
        <v>0</v>
      </c>
      <c r="X41" s="57">
        <f t="shared" si="5"/>
        <v>0</v>
      </c>
      <c r="Y41" s="64">
        <f t="shared" si="7"/>
        <v>0</v>
      </c>
    </row>
    <row r="42" spans="1:25" ht="30" x14ac:dyDescent="0.25">
      <c r="A42" s="27" t="s">
        <v>41</v>
      </c>
      <c r="B42" s="28" t="s">
        <v>60</v>
      </c>
      <c r="C42" s="28">
        <v>2083</v>
      </c>
      <c r="D42" s="29">
        <v>112</v>
      </c>
      <c r="E42" s="58"/>
      <c r="F42" s="27" t="s">
        <v>41</v>
      </c>
      <c r="G42" s="59" t="s">
        <v>43</v>
      </c>
      <c r="H42" s="60" t="s">
        <v>44</v>
      </c>
      <c r="I42" s="62">
        <v>0</v>
      </c>
      <c r="J42" s="62">
        <v>0</v>
      </c>
      <c r="K42" s="62">
        <v>0</v>
      </c>
      <c r="L42" s="57">
        <f t="shared" si="6"/>
        <v>0</v>
      </c>
      <c r="M42" s="62">
        <v>256130</v>
      </c>
      <c r="N42" s="62">
        <v>0</v>
      </c>
      <c r="O42" s="62">
        <v>0</v>
      </c>
      <c r="P42" s="57">
        <f t="shared" si="3"/>
        <v>256130</v>
      </c>
      <c r="Q42" s="62">
        <v>300000</v>
      </c>
      <c r="R42" s="62">
        <v>0</v>
      </c>
      <c r="S42" s="62">
        <v>0</v>
      </c>
      <c r="T42" s="57">
        <f t="shared" si="4"/>
        <v>300000</v>
      </c>
      <c r="U42" s="62">
        <v>300000</v>
      </c>
      <c r="V42" s="62">
        <v>0</v>
      </c>
      <c r="W42" s="62">
        <v>0</v>
      </c>
      <c r="X42" s="57">
        <f t="shared" si="5"/>
        <v>300000</v>
      </c>
      <c r="Y42" s="64">
        <f t="shared" si="7"/>
        <v>856130</v>
      </c>
    </row>
    <row r="43" spans="1:25" ht="30" x14ac:dyDescent="0.25">
      <c r="A43" s="27"/>
      <c r="B43" s="28"/>
      <c r="C43" s="28"/>
      <c r="D43" s="29"/>
      <c r="E43" s="65"/>
      <c r="F43" s="27"/>
      <c r="G43" s="59" t="s">
        <v>45</v>
      </c>
      <c r="H43" s="60" t="s">
        <v>46</v>
      </c>
      <c r="I43" s="62">
        <v>0</v>
      </c>
      <c r="J43" s="62">
        <v>0</v>
      </c>
      <c r="K43" s="62">
        <v>0</v>
      </c>
      <c r="L43" s="57">
        <f t="shared" si="6"/>
        <v>0</v>
      </c>
      <c r="M43" s="62">
        <v>106130</v>
      </c>
      <c r="N43" s="62">
        <v>100000</v>
      </c>
      <c r="O43" s="62">
        <v>50000</v>
      </c>
      <c r="P43" s="57">
        <f t="shared" si="3"/>
        <v>256130</v>
      </c>
      <c r="Q43" s="62">
        <v>100000</v>
      </c>
      <c r="R43" s="62">
        <v>100000</v>
      </c>
      <c r="S43" s="62">
        <v>100000</v>
      </c>
      <c r="T43" s="57">
        <f t="shared" si="4"/>
        <v>300000</v>
      </c>
      <c r="U43" s="62">
        <v>100000</v>
      </c>
      <c r="V43" s="62">
        <v>100000</v>
      </c>
      <c r="W43" s="62">
        <v>100000</v>
      </c>
      <c r="X43" s="57">
        <f t="shared" si="5"/>
        <v>300000</v>
      </c>
      <c r="Y43" s="64">
        <f t="shared" si="7"/>
        <v>856130</v>
      </c>
    </row>
    <row r="44" spans="1:25" ht="30" x14ac:dyDescent="0.25">
      <c r="A44" s="22" t="s">
        <v>41</v>
      </c>
      <c r="B44" s="23">
        <v>2.2999999999999998</v>
      </c>
      <c r="C44" s="23">
        <v>2083</v>
      </c>
      <c r="D44" s="24">
        <v>112</v>
      </c>
      <c r="E44" s="66"/>
      <c r="F44" s="24" t="s">
        <v>41</v>
      </c>
      <c r="G44" s="53" t="s">
        <v>43</v>
      </c>
      <c r="H44" s="54" t="s">
        <v>44</v>
      </c>
      <c r="I44" s="55">
        <f>+I46+I48+I50+I52+I54+I56+I58+I60+I62</f>
        <v>0</v>
      </c>
      <c r="J44" s="55">
        <f t="shared" ref="J44:Y45" si="9">+J46+J48+J50+J52+J54+J56+J58+J60+J62</f>
        <v>0</v>
      </c>
      <c r="K44" s="55">
        <f t="shared" si="9"/>
        <v>0</v>
      </c>
      <c r="L44" s="57">
        <f t="shared" si="9"/>
        <v>0</v>
      </c>
      <c r="M44" s="55">
        <f t="shared" si="9"/>
        <v>200000</v>
      </c>
      <c r="N44" s="55">
        <f t="shared" si="9"/>
        <v>0</v>
      </c>
      <c r="O44" s="55">
        <f t="shared" si="9"/>
        <v>0</v>
      </c>
      <c r="P44" s="57">
        <f t="shared" si="9"/>
        <v>200000</v>
      </c>
      <c r="Q44" s="55">
        <f t="shared" si="9"/>
        <v>0</v>
      </c>
      <c r="R44" s="55">
        <f t="shared" si="9"/>
        <v>0</v>
      </c>
      <c r="S44" s="55">
        <f t="shared" si="9"/>
        <v>0</v>
      </c>
      <c r="T44" s="57">
        <f t="shared" si="9"/>
        <v>0</v>
      </c>
      <c r="U44" s="55">
        <f t="shared" si="9"/>
        <v>0</v>
      </c>
      <c r="V44" s="55">
        <f t="shared" si="9"/>
        <v>0</v>
      </c>
      <c r="W44" s="55">
        <f t="shared" si="9"/>
        <v>0</v>
      </c>
      <c r="X44" s="57">
        <f t="shared" si="9"/>
        <v>0</v>
      </c>
      <c r="Y44" s="57">
        <f t="shared" si="9"/>
        <v>200000</v>
      </c>
    </row>
    <row r="45" spans="1:25" ht="30" x14ac:dyDescent="0.25">
      <c r="A45" s="22"/>
      <c r="B45" s="23"/>
      <c r="C45" s="23"/>
      <c r="D45" s="24"/>
      <c r="E45" s="56"/>
      <c r="F45" s="24"/>
      <c r="G45" s="53" t="s">
        <v>45</v>
      </c>
      <c r="H45" s="54" t="s">
        <v>46</v>
      </c>
      <c r="I45" s="55">
        <f>+I47+I49+I51+I53+I55+I57+I59+I61+I63</f>
        <v>0</v>
      </c>
      <c r="J45" s="55">
        <f t="shared" si="9"/>
        <v>0</v>
      </c>
      <c r="K45" s="55">
        <f t="shared" si="9"/>
        <v>0</v>
      </c>
      <c r="L45" s="57">
        <f t="shared" si="9"/>
        <v>0</v>
      </c>
      <c r="M45" s="55">
        <f t="shared" si="9"/>
        <v>0</v>
      </c>
      <c r="N45" s="55">
        <f t="shared" si="9"/>
        <v>100000</v>
      </c>
      <c r="O45" s="55">
        <f t="shared" si="9"/>
        <v>100000</v>
      </c>
      <c r="P45" s="57">
        <f t="shared" si="9"/>
        <v>200000</v>
      </c>
      <c r="Q45" s="55">
        <f t="shared" si="9"/>
        <v>0</v>
      </c>
      <c r="R45" s="55">
        <f t="shared" si="9"/>
        <v>0</v>
      </c>
      <c r="S45" s="55">
        <f t="shared" si="9"/>
        <v>0</v>
      </c>
      <c r="T45" s="57">
        <f t="shared" si="9"/>
        <v>0</v>
      </c>
      <c r="U45" s="55">
        <f t="shared" si="9"/>
        <v>0</v>
      </c>
      <c r="V45" s="55">
        <f t="shared" si="9"/>
        <v>0</v>
      </c>
      <c r="W45" s="55">
        <f t="shared" si="9"/>
        <v>0</v>
      </c>
      <c r="X45" s="57">
        <f t="shared" si="9"/>
        <v>0</v>
      </c>
      <c r="Y45" s="57">
        <f t="shared" si="9"/>
        <v>200000</v>
      </c>
    </row>
    <row r="46" spans="1:25" ht="30" x14ac:dyDescent="0.25">
      <c r="A46" s="27" t="s">
        <v>41</v>
      </c>
      <c r="B46" s="28" t="s">
        <v>61</v>
      </c>
      <c r="C46" s="28">
        <v>2083</v>
      </c>
      <c r="D46" s="29">
        <v>112</v>
      </c>
      <c r="E46" s="58"/>
      <c r="F46" s="27" t="s">
        <v>41</v>
      </c>
      <c r="G46" s="59" t="s">
        <v>43</v>
      </c>
      <c r="H46" s="60" t="s">
        <v>44</v>
      </c>
      <c r="I46" s="62">
        <v>0</v>
      </c>
      <c r="J46" s="62">
        <v>0</v>
      </c>
      <c r="K46" s="62">
        <v>0</v>
      </c>
      <c r="L46" s="57">
        <f t="shared" si="6"/>
        <v>0</v>
      </c>
      <c r="M46" s="62">
        <v>0</v>
      </c>
      <c r="N46" s="62">
        <v>0</v>
      </c>
      <c r="O46" s="62">
        <v>0</v>
      </c>
      <c r="P46" s="57">
        <f t="shared" si="3"/>
        <v>0</v>
      </c>
      <c r="Q46" s="62">
        <v>0</v>
      </c>
      <c r="R46" s="62">
        <v>0</v>
      </c>
      <c r="S46" s="62">
        <v>0</v>
      </c>
      <c r="T46" s="57">
        <f t="shared" si="4"/>
        <v>0</v>
      </c>
      <c r="U46" s="61">
        <v>0</v>
      </c>
      <c r="V46" s="61">
        <v>0</v>
      </c>
      <c r="W46" s="61">
        <v>0</v>
      </c>
      <c r="X46" s="57">
        <f t="shared" si="5"/>
        <v>0</v>
      </c>
      <c r="Y46" s="64">
        <f t="shared" si="7"/>
        <v>0</v>
      </c>
    </row>
    <row r="47" spans="1:25" ht="30" x14ac:dyDescent="0.25">
      <c r="A47" s="27"/>
      <c r="B47" s="28"/>
      <c r="C47" s="28"/>
      <c r="D47" s="29"/>
      <c r="E47" s="65"/>
      <c r="F47" s="27"/>
      <c r="G47" s="59" t="s">
        <v>45</v>
      </c>
      <c r="H47" s="60" t="s">
        <v>46</v>
      </c>
      <c r="I47" s="62">
        <v>0</v>
      </c>
      <c r="J47" s="62">
        <v>0</v>
      </c>
      <c r="K47" s="62">
        <v>0</v>
      </c>
      <c r="L47" s="57">
        <f t="shared" si="6"/>
        <v>0</v>
      </c>
      <c r="M47" s="62">
        <v>0</v>
      </c>
      <c r="N47" s="62">
        <v>0</v>
      </c>
      <c r="O47" s="62">
        <v>0</v>
      </c>
      <c r="P47" s="57">
        <f t="shared" si="3"/>
        <v>0</v>
      </c>
      <c r="Q47" s="62">
        <v>0</v>
      </c>
      <c r="R47" s="62">
        <v>0</v>
      </c>
      <c r="S47" s="62">
        <v>0</v>
      </c>
      <c r="T47" s="57">
        <f t="shared" si="4"/>
        <v>0</v>
      </c>
      <c r="U47" s="61">
        <v>0</v>
      </c>
      <c r="V47" s="61">
        <v>0</v>
      </c>
      <c r="W47" s="61">
        <v>0</v>
      </c>
      <c r="X47" s="57">
        <f t="shared" si="5"/>
        <v>0</v>
      </c>
      <c r="Y47" s="64">
        <f t="shared" si="7"/>
        <v>0</v>
      </c>
    </row>
    <row r="48" spans="1:25" ht="30" x14ac:dyDescent="0.25">
      <c r="A48" s="27" t="s">
        <v>41</v>
      </c>
      <c r="B48" s="28" t="s">
        <v>62</v>
      </c>
      <c r="C48" s="28">
        <v>2083</v>
      </c>
      <c r="D48" s="29">
        <v>112</v>
      </c>
      <c r="E48" s="58"/>
      <c r="F48" s="27" t="s">
        <v>41</v>
      </c>
      <c r="G48" s="59" t="s">
        <v>43</v>
      </c>
      <c r="H48" s="60" t="s">
        <v>44</v>
      </c>
      <c r="I48" s="62">
        <v>0</v>
      </c>
      <c r="J48" s="62">
        <v>0</v>
      </c>
      <c r="K48" s="62">
        <v>0</v>
      </c>
      <c r="L48" s="57">
        <f t="shared" si="6"/>
        <v>0</v>
      </c>
      <c r="M48" s="62">
        <v>0</v>
      </c>
      <c r="N48" s="62">
        <v>0</v>
      </c>
      <c r="O48" s="62">
        <v>0</v>
      </c>
      <c r="P48" s="57">
        <f t="shared" si="3"/>
        <v>0</v>
      </c>
      <c r="Q48" s="62">
        <v>0</v>
      </c>
      <c r="R48" s="62">
        <v>0</v>
      </c>
      <c r="S48" s="62">
        <v>0</v>
      </c>
      <c r="T48" s="57">
        <f t="shared" si="4"/>
        <v>0</v>
      </c>
      <c r="U48" s="61">
        <v>0</v>
      </c>
      <c r="V48" s="61">
        <v>0</v>
      </c>
      <c r="W48" s="61">
        <v>0</v>
      </c>
      <c r="X48" s="57">
        <f t="shared" si="5"/>
        <v>0</v>
      </c>
      <c r="Y48" s="64">
        <f t="shared" si="7"/>
        <v>0</v>
      </c>
    </row>
    <row r="49" spans="1:25" ht="30" x14ac:dyDescent="0.25">
      <c r="A49" s="27"/>
      <c r="B49" s="28"/>
      <c r="C49" s="28"/>
      <c r="D49" s="29"/>
      <c r="E49" s="65"/>
      <c r="F49" s="27"/>
      <c r="G49" s="59" t="s">
        <v>45</v>
      </c>
      <c r="H49" s="60" t="s">
        <v>46</v>
      </c>
      <c r="I49" s="62">
        <v>0</v>
      </c>
      <c r="J49" s="62">
        <v>0</v>
      </c>
      <c r="K49" s="62">
        <v>0</v>
      </c>
      <c r="L49" s="57">
        <f t="shared" si="6"/>
        <v>0</v>
      </c>
      <c r="M49" s="62">
        <v>0</v>
      </c>
      <c r="N49" s="62">
        <v>0</v>
      </c>
      <c r="O49" s="62">
        <v>0</v>
      </c>
      <c r="P49" s="57">
        <f t="shared" si="3"/>
        <v>0</v>
      </c>
      <c r="Q49" s="62">
        <v>0</v>
      </c>
      <c r="R49" s="62">
        <v>0</v>
      </c>
      <c r="S49" s="62">
        <v>0</v>
      </c>
      <c r="T49" s="57">
        <f t="shared" si="4"/>
        <v>0</v>
      </c>
      <c r="U49" s="61">
        <v>0</v>
      </c>
      <c r="V49" s="61">
        <v>0</v>
      </c>
      <c r="W49" s="61">
        <v>0</v>
      </c>
      <c r="X49" s="57">
        <f t="shared" si="5"/>
        <v>0</v>
      </c>
      <c r="Y49" s="64">
        <f t="shared" si="7"/>
        <v>0</v>
      </c>
    </row>
    <row r="50" spans="1:25" ht="30" x14ac:dyDescent="0.25">
      <c r="A50" s="27" t="s">
        <v>41</v>
      </c>
      <c r="B50" s="28" t="s">
        <v>63</v>
      </c>
      <c r="C50" s="28">
        <v>2083</v>
      </c>
      <c r="D50" s="29">
        <v>112</v>
      </c>
      <c r="E50" s="58"/>
      <c r="F50" s="27" t="s">
        <v>41</v>
      </c>
      <c r="G50" s="59" t="s">
        <v>43</v>
      </c>
      <c r="H50" s="60" t="s">
        <v>44</v>
      </c>
      <c r="I50" s="62">
        <v>0</v>
      </c>
      <c r="J50" s="62">
        <v>0</v>
      </c>
      <c r="K50" s="62">
        <v>0</v>
      </c>
      <c r="L50" s="57">
        <f t="shared" si="6"/>
        <v>0</v>
      </c>
      <c r="M50" s="62">
        <v>0</v>
      </c>
      <c r="N50" s="62">
        <v>0</v>
      </c>
      <c r="O50" s="62">
        <v>0</v>
      </c>
      <c r="P50" s="57">
        <f t="shared" si="3"/>
        <v>0</v>
      </c>
      <c r="Q50" s="62">
        <v>0</v>
      </c>
      <c r="R50" s="62">
        <v>0</v>
      </c>
      <c r="S50" s="62">
        <v>0</v>
      </c>
      <c r="T50" s="57">
        <f t="shared" si="4"/>
        <v>0</v>
      </c>
      <c r="U50" s="61">
        <v>0</v>
      </c>
      <c r="V50" s="61">
        <v>0</v>
      </c>
      <c r="W50" s="61">
        <v>0</v>
      </c>
      <c r="X50" s="57">
        <f t="shared" si="5"/>
        <v>0</v>
      </c>
      <c r="Y50" s="64">
        <f t="shared" si="7"/>
        <v>0</v>
      </c>
    </row>
    <row r="51" spans="1:25" ht="30" x14ac:dyDescent="0.25">
      <c r="A51" s="27"/>
      <c r="B51" s="28"/>
      <c r="C51" s="28"/>
      <c r="D51" s="29"/>
      <c r="E51" s="65"/>
      <c r="F51" s="27"/>
      <c r="G51" s="59" t="s">
        <v>45</v>
      </c>
      <c r="H51" s="60" t="s">
        <v>46</v>
      </c>
      <c r="I51" s="62">
        <v>0</v>
      </c>
      <c r="J51" s="62">
        <v>0</v>
      </c>
      <c r="K51" s="62">
        <v>0</v>
      </c>
      <c r="L51" s="57">
        <f t="shared" si="6"/>
        <v>0</v>
      </c>
      <c r="M51" s="62">
        <v>0</v>
      </c>
      <c r="N51" s="62">
        <v>0</v>
      </c>
      <c r="O51" s="62">
        <v>0</v>
      </c>
      <c r="P51" s="57">
        <f t="shared" si="3"/>
        <v>0</v>
      </c>
      <c r="Q51" s="62">
        <v>0</v>
      </c>
      <c r="R51" s="62">
        <v>0</v>
      </c>
      <c r="S51" s="62">
        <v>0</v>
      </c>
      <c r="T51" s="57">
        <f t="shared" si="4"/>
        <v>0</v>
      </c>
      <c r="U51" s="61">
        <v>0</v>
      </c>
      <c r="V51" s="61">
        <v>0</v>
      </c>
      <c r="W51" s="61">
        <v>0</v>
      </c>
      <c r="X51" s="57">
        <f t="shared" si="5"/>
        <v>0</v>
      </c>
      <c r="Y51" s="64">
        <f t="shared" si="7"/>
        <v>0</v>
      </c>
    </row>
    <row r="52" spans="1:25" ht="30" x14ac:dyDescent="0.25">
      <c r="A52" s="27" t="s">
        <v>41</v>
      </c>
      <c r="B52" s="28" t="s">
        <v>64</v>
      </c>
      <c r="C52" s="28">
        <v>2083</v>
      </c>
      <c r="D52" s="29">
        <v>112</v>
      </c>
      <c r="E52" s="58"/>
      <c r="F52" s="27" t="s">
        <v>41</v>
      </c>
      <c r="G52" s="59" t="s">
        <v>43</v>
      </c>
      <c r="H52" s="60" t="s">
        <v>44</v>
      </c>
      <c r="I52" s="62">
        <v>0</v>
      </c>
      <c r="J52" s="62">
        <v>0</v>
      </c>
      <c r="K52" s="62">
        <v>0</v>
      </c>
      <c r="L52" s="57">
        <f t="shared" si="6"/>
        <v>0</v>
      </c>
      <c r="M52" s="62">
        <v>0</v>
      </c>
      <c r="N52" s="62">
        <v>0</v>
      </c>
      <c r="O52" s="62">
        <v>0</v>
      </c>
      <c r="P52" s="57">
        <f t="shared" si="3"/>
        <v>0</v>
      </c>
      <c r="Q52" s="62">
        <v>0</v>
      </c>
      <c r="R52" s="62">
        <v>0</v>
      </c>
      <c r="S52" s="62">
        <v>0</v>
      </c>
      <c r="T52" s="57">
        <f t="shared" si="4"/>
        <v>0</v>
      </c>
      <c r="U52" s="61">
        <v>0</v>
      </c>
      <c r="V52" s="61">
        <v>0</v>
      </c>
      <c r="W52" s="61">
        <v>0</v>
      </c>
      <c r="X52" s="57">
        <f t="shared" si="5"/>
        <v>0</v>
      </c>
      <c r="Y52" s="64">
        <f t="shared" si="7"/>
        <v>0</v>
      </c>
    </row>
    <row r="53" spans="1:25" ht="30" x14ac:dyDescent="0.25">
      <c r="A53" s="27"/>
      <c r="B53" s="28"/>
      <c r="C53" s="28"/>
      <c r="D53" s="29"/>
      <c r="E53" s="65"/>
      <c r="F53" s="27"/>
      <c r="G53" s="59" t="s">
        <v>45</v>
      </c>
      <c r="H53" s="60" t="s">
        <v>46</v>
      </c>
      <c r="I53" s="62">
        <v>0</v>
      </c>
      <c r="J53" s="62">
        <v>0</v>
      </c>
      <c r="K53" s="62">
        <v>0</v>
      </c>
      <c r="L53" s="57">
        <f t="shared" si="6"/>
        <v>0</v>
      </c>
      <c r="M53" s="62">
        <v>0</v>
      </c>
      <c r="N53" s="62">
        <v>0</v>
      </c>
      <c r="O53" s="62">
        <v>0</v>
      </c>
      <c r="P53" s="57">
        <f t="shared" si="3"/>
        <v>0</v>
      </c>
      <c r="Q53" s="62">
        <v>0</v>
      </c>
      <c r="R53" s="62">
        <v>0</v>
      </c>
      <c r="S53" s="62">
        <v>0</v>
      </c>
      <c r="T53" s="57">
        <f t="shared" si="4"/>
        <v>0</v>
      </c>
      <c r="U53" s="61">
        <v>0</v>
      </c>
      <c r="V53" s="61">
        <v>0</v>
      </c>
      <c r="W53" s="61">
        <v>0</v>
      </c>
      <c r="X53" s="57">
        <f t="shared" si="5"/>
        <v>0</v>
      </c>
      <c r="Y53" s="64">
        <f t="shared" si="7"/>
        <v>0</v>
      </c>
    </row>
    <row r="54" spans="1:25" ht="30" x14ac:dyDescent="0.25">
      <c r="A54" s="27" t="s">
        <v>41</v>
      </c>
      <c r="B54" s="28" t="s">
        <v>65</v>
      </c>
      <c r="C54" s="28">
        <v>2083</v>
      </c>
      <c r="D54" s="29">
        <v>112</v>
      </c>
      <c r="E54" s="58"/>
      <c r="F54" s="27" t="s">
        <v>41</v>
      </c>
      <c r="G54" s="59" t="s">
        <v>43</v>
      </c>
      <c r="H54" s="60" t="s">
        <v>44</v>
      </c>
      <c r="I54" s="62">
        <v>0</v>
      </c>
      <c r="J54" s="62">
        <v>0</v>
      </c>
      <c r="K54" s="62">
        <v>0</v>
      </c>
      <c r="L54" s="57">
        <f t="shared" si="6"/>
        <v>0</v>
      </c>
      <c r="M54" s="62">
        <v>0</v>
      </c>
      <c r="N54" s="62">
        <v>0</v>
      </c>
      <c r="O54" s="62">
        <v>0</v>
      </c>
      <c r="P54" s="57">
        <f t="shared" si="3"/>
        <v>0</v>
      </c>
      <c r="Q54" s="62">
        <v>0</v>
      </c>
      <c r="R54" s="62">
        <v>0</v>
      </c>
      <c r="S54" s="62">
        <v>0</v>
      </c>
      <c r="T54" s="57">
        <f t="shared" si="4"/>
        <v>0</v>
      </c>
      <c r="U54" s="61">
        <v>0</v>
      </c>
      <c r="V54" s="61">
        <v>0</v>
      </c>
      <c r="W54" s="61">
        <v>0</v>
      </c>
      <c r="X54" s="57">
        <f t="shared" si="5"/>
        <v>0</v>
      </c>
      <c r="Y54" s="64">
        <f t="shared" si="7"/>
        <v>0</v>
      </c>
    </row>
    <row r="55" spans="1:25" ht="30" x14ac:dyDescent="0.25">
      <c r="A55" s="27"/>
      <c r="B55" s="28"/>
      <c r="C55" s="28"/>
      <c r="D55" s="29"/>
      <c r="E55" s="65"/>
      <c r="F55" s="27"/>
      <c r="G55" s="59" t="s">
        <v>45</v>
      </c>
      <c r="H55" s="60" t="s">
        <v>46</v>
      </c>
      <c r="I55" s="62">
        <v>0</v>
      </c>
      <c r="J55" s="62">
        <v>0</v>
      </c>
      <c r="K55" s="62">
        <v>0</v>
      </c>
      <c r="L55" s="57">
        <f t="shared" si="6"/>
        <v>0</v>
      </c>
      <c r="M55" s="62">
        <v>0</v>
      </c>
      <c r="N55" s="62">
        <v>0</v>
      </c>
      <c r="O55" s="62">
        <v>0</v>
      </c>
      <c r="P55" s="57">
        <f t="shared" si="3"/>
        <v>0</v>
      </c>
      <c r="Q55" s="62">
        <v>0</v>
      </c>
      <c r="R55" s="62">
        <v>0</v>
      </c>
      <c r="S55" s="62">
        <v>0</v>
      </c>
      <c r="T55" s="57">
        <f t="shared" si="4"/>
        <v>0</v>
      </c>
      <c r="U55" s="61">
        <v>0</v>
      </c>
      <c r="V55" s="61">
        <v>0</v>
      </c>
      <c r="W55" s="61">
        <v>0</v>
      </c>
      <c r="X55" s="57">
        <f t="shared" si="5"/>
        <v>0</v>
      </c>
      <c r="Y55" s="64">
        <f t="shared" si="7"/>
        <v>0</v>
      </c>
    </row>
    <row r="56" spans="1:25" ht="30" x14ac:dyDescent="0.25">
      <c r="A56" s="27" t="s">
        <v>41</v>
      </c>
      <c r="B56" s="28" t="s">
        <v>66</v>
      </c>
      <c r="C56" s="28">
        <v>2083</v>
      </c>
      <c r="D56" s="29">
        <v>112</v>
      </c>
      <c r="E56" s="58"/>
      <c r="F56" s="27" t="s">
        <v>41</v>
      </c>
      <c r="G56" s="59" t="s">
        <v>43</v>
      </c>
      <c r="H56" s="60" t="s">
        <v>44</v>
      </c>
      <c r="I56" s="62">
        <v>0</v>
      </c>
      <c r="J56" s="62">
        <v>0</v>
      </c>
      <c r="K56" s="62">
        <v>0</v>
      </c>
      <c r="L56" s="57">
        <f t="shared" si="6"/>
        <v>0</v>
      </c>
      <c r="M56" s="62">
        <v>0</v>
      </c>
      <c r="N56" s="62">
        <v>0</v>
      </c>
      <c r="O56" s="62">
        <v>0</v>
      </c>
      <c r="P56" s="57">
        <f t="shared" si="3"/>
        <v>0</v>
      </c>
      <c r="Q56" s="62">
        <v>0</v>
      </c>
      <c r="R56" s="62">
        <v>0</v>
      </c>
      <c r="S56" s="62">
        <v>0</v>
      </c>
      <c r="T56" s="57">
        <f t="shared" si="4"/>
        <v>0</v>
      </c>
      <c r="U56" s="61">
        <v>0</v>
      </c>
      <c r="V56" s="61">
        <v>0</v>
      </c>
      <c r="W56" s="61">
        <v>0</v>
      </c>
      <c r="X56" s="57">
        <f t="shared" si="5"/>
        <v>0</v>
      </c>
      <c r="Y56" s="64">
        <f t="shared" si="7"/>
        <v>0</v>
      </c>
    </row>
    <row r="57" spans="1:25" ht="30" x14ac:dyDescent="0.25">
      <c r="A57" s="27"/>
      <c r="B57" s="28"/>
      <c r="C57" s="28"/>
      <c r="D57" s="29"/>
      <c r="E57" s="65"/>
      <c r="F57" s="27"/>
      <c r="G57" s="59" t="s">
        <v>45</v>
      </c>
      <c r="H57" s="60" t="s">
        <v>46</v>
      </c>
      <c r="I57" s="62">
        <v>0</v>
      </c>
      <c r="J57" s="62">
        <v>0</v>
      </c>
      <c r="K57" s="62">
        <v>0</v>
      </c>
      <c r="L57" s="57">
        <f t="shared" si="6"/>
        <v>0</v>
      </c>
      <c r="M57" s="62">
        <v>0</v>
      </c>
      <c r="N57" s="62">
        <v>0</v>
      </c>
      <c r="O57" s="62">
        <v>0</v>
      </c>
      <c r="P57" s="57">
        <f t="shared" si="3"/>
        <v>0</v>
      </c>
      <c r="Q57" s="62">
        <v>0</v>
      </c>
      <c r="R57" s="62">
        <v>0</v>
      </c>
      <c r="S57" s="62">
        <v>0</v>
      </c>
      <c r="T57" s="57">
        <f t="shared" si="4"/>
        <v>0</v>
      </c>
      <c r="U57" s="61">
        <v>0</v>
      </c>
      <c r="V57" s="61">
        <v>0</v>
      </c>
      <c r="W57" s="61">
        <v>0</v>
      </c>
      <c r="X57" s="57">
        <f t="shared" si="5"/>
        <v>0</v>
      </c>
      <c r="Y57" s="64">
        <f t="shared" si="7"/>
        <v>0</v>
      </c>
    </row>
    <row r="58" spans="1:25" ht="30" x14ac:dyDescent="0.25">
      <c r="A58" s="27" t="s">
        <v>41</v>
      </c>
      <c r="B58" s="28" t="s">
        <v>67</v>
      </c>
      <c r="C58" s="28">
        <v>2083</v>
      </c>
      <c r="D58" s="29">
        <v>112</v>
      </c>
      <c r="E58" s="58" t="s">
        <v>68</v>
      </c>
      <c r="F58" s="27" t="s">
        <v>41</v>
      </c>
      <c r="G58" s="59" t="s">
        <v>43</v>
      </c>
      <c r="H58" s="60" t="s">
        <v>44</v>
      </c>
      <c r="I58" s="62">
        <v>0</v>
      </c>
      <c r="J58" s="62">
        <v>0</v>
      </c>
      <c r="K58" s="62">
        <v>0</v>
      </c>
      <c r="L58" s="57">
        <f t="shared" si="6"/>
        <v>0</v>
      </c>
      <c r="M58" s="62">
        <v>0</v>
      </c>
      <c r="N58" s="62">
        <v>0</v>
      </c>
      <c r="O58" s="62">
        <v>0</v>
      </c>
      <c r="P58" s="57">
        <f t="shared" si="3"/>
        <v>0</v>
      </c>
      <c r="Q58" s="62">
        <v>0</v>
      </c>
      <c r="R58" s="62">
        <v>0</v>
      </c>
      <c r="S58" s="62">
        <v>0</v>
      </c>
      <c r="T58" s="57">
        <f t="shared" si="4"/>
        <v>0</v>
      </c>
      <c r="U58" s="61">
        <v>0</v>
      </c>
      <c r="V58" s="61">
        <v>0</v>
      </c>
      <c r="W58" s="61">
        <v>0</v>
      </c>
      <c r="X58" s="57">
        <f t="shared" si="5"/>
        <v>0</v>
      </c>
      <c r="Y58" s="64">
        <f t="shared" si="7"/>
        <v>0</v>
      </c>
    </row>
    <row r="59" spans="1:25" ht="30" x14ac:dyDescent="0.25">
      <c r="A59" s="27"/>
      <c r="B59" s="28"/>
      <c r="C59" s="28"/>
      <c r="D59" s="29"/>
      <c r="E59" s="65"/>
      <c r="F59" s="27"/>
      <c r="G59" s="59" t="s">
        <v>45</v>
      </c>
      <c r="H59" s="60" t="s">
        <v>46</v>
      </c>
      <c r="I59" s="62">
        <v>0</v>
      </c>
      <c r="J59" s="62">
        <v>0</v>
      </c>
      <c r="K59" s="62">
        <v>0</v>
      </c>
      <c r="L59" s="57">
        <f t="shared" si="6"/>
        <v>0</v>
      </c>
      <c r="M59" s="62">
        <v>0</v>
      </c>
      <c r="N59" s="62">
        <v>0</v>
      </c>
      <c r="O59" s="62">
        <v>0</v>
      </c>
      <c r="P59" s="57">
        <f t="shared" si="3"/>
        <v>0</v>
      </c>
      <c r="Q59" s="62">
        <v>0</v>
      </c>
      <c r="R59" s="62">
        <v>0</v>
      </c>
      <c r="S59" s="62">
        <v>0</v>
      </c>
      <c r="T59" s="57">
        <f t="shared" si="4"/>
        <v>0</v>
      </c>
      <c r="U59" s="61">
        <v>0</v>
      </c>
      <c r="V59" s="61">
        <v>0</v>
      </c>
      <c r="W59" s="61">
        <v>0</v>
      </c>
      <c r="X59" s="57">
        <f t="shared" si="5"/>
        <v>0</v>
      </c>
      <c r="Y59" s="64">
        <f t="shared" si="7"/>
        <v>0</v>
      </c>
    </row>
    <row r="60" spans="1:25" ht="30" x14ac:dyDescent="0.25">
      <c r="A60" s="27" t="s">
        <v>41</v>
      </c>
      <c r="B60" s="28" t="s">
        <v>69</v>
      </c>
      <c r="C60" s="28">
        <v>2083</v>
      </c>
      <c r="D60" s="29">
        <v>112</v>
      </c>
      <c r="E60" s="58"/>
      <c r="F60" s="27" t="s">
        <v>41</v>
      </c>
      <c r="G60" s="59" t="s">
        <v>43</v>
      </c>
      <c r="H60" s="60" t="s">
        <v>44</v>
      </c>
      <c r="I60" s="62">
        <v>0</v>
      </c>
      <c r="J60" s="62">
        <v>0</v>
      </c>
      <c r="K60" s="62">
        <v>0</v>
      </c>
      <c r="L60" s="57">
        <f t="shared" si="6"/>
        <v>0</v>
      </c>
      <c r="M60" s="62">
        <v>0</v>
      </c>
      <c r="N60" s="62">
        <v>0</v>
      </c>
      <c r="O60" s="62">
        <v>0</v>
      </c>
      <c r="P60" s="57">
        <f t="shared" si="3"/>
        <v>0</v>
      </c>
      <c r="Q60" s="62">
        <v>0</v>
      </c>
      <c r="R60" s="62">
        <v>0</v>
      </c>
      <c r="S60" s="62">
        <v>0</v>
      </c>
      <c r="T60" s="57">
        <f t="shared" si="4"/>
        <v>0</v>
      </c>
      <c r="U60" s="61">
        <v>0</v>
      </c>
      <c r="V60" s="61">
        <v>0</v>
      </c>
      <c r="W60" s="61">
        <v>0</v>
      </c>
      <c r="X60" s="57">
        <f t="shared" si="5"/>
        <v>0</v>
      </c>
      <c r="Y60" s="64">
        <f t="shared" si="7"/>
        <v>0</v>
      </c>
    </row>
    <row r="61" spans="1:25" ht="30" x14ac:dyDescent="0.25">
      <c r="A61" s="27"/>
      <c r="B61" s="28"/>
      <c r="C61" s="28"/>
      <c r="D61" s="29"/>
      <c r="E61" s="65"/>
      <c r="F61" s="27"/>
      <c r="G61" s="59" t="s">
        <v>45</v>
      </c>
      <c r="H61" s="60" t="s">
        <v>46</v>
      </c>
      <c r="I61" s="62">
        <v>0</v>
      </c>
      <c r="J61" s="62">
        <v>0</v>
      </c>
      <c r="K61" s="62">
        <v>0</v>
      </c>
      <c r="L61" s="57">
        <f t="shared" si="6"/>
        <v>0</v>
      </c>
      <c r="M61" s="62">
        <v>0</v>
      </c>
      <c r="N61" s="62">
        <v>0</v>
      </c>
      <c r="O61" s="62">
        <v>0</v>
      </c>
      <c r="P61" s="57">
        <f t="shared" si="3"/>
        <v>0</v>
      </c>
      <c r="Q61" s="62">
        <v>0</v>
      </c>
      <c r="R61" s="62">
        <v>0</v>
      </c>
      <c r="S61" s="62">
        <v>0</v>
      </c>
      <c r="T61" s="57">
        <f t="shared" si="4"/>
        <v>0</v>
      </c>
      <c r="U61" s="61">
        <v>0</v>
      </c>
      <c r="V61" s="61">
        <v>0</v>
      </c>
      <c r="W61" s="61">
        <v>0</v>
      </c>
      <c r="X61" s="57">
        <f t="shared" si="5"/>
        <v>0</v>
      </c>
      <c r="Y61" s="64">
        <f t="shared" si="7"/>
        <v>0</v>
      </c>
    </row>
    <row r="62" spans="1:25" ht="30" x14ac:dyDescent="0.25">
      <c r="A62" s="27" t="s">
        <v>41</v>
      </c>
      <c r="B62" s="28" t="s">
        <v>70</v>
      </c>
      <c r="C62" s="28">
        <v>2083</v>
      </c>
      <c r="D62" s="29">
        <v>112</v>
      </c>
      <c r="E62" s="58"/>
      <c r="F62" s="27" t="s">
        <v>41</v>
      </c>
      <c r="G62" s="59" t="s">
        <v>43</v>
      </c>
      <c r="H62" s="60" t="s">
        <v>44</v>
      </c>
      <c r="I62" s="62">
        <v>0</v>
      </c>
      <c r="J62" s="62">
        <v>0</v>
      </c>
      <c r="K62" s="62">
        <v>0</v>
      </c>
      <c r="L62" s="57">
        <f t="shared" si="6"/>
        <v>0</v>
      </c>
      <c r="M62" s="62">
        <v>200000</v>
      </c>
      <c r="N62" s="62">
        <v>0</v>
      </c>
      <c r="O62" s="62">
        <v>0</v>
      </c>
      <c r="P62" s="57">
        <f t="shared" si="3"/>
        <v>200000</v>
      </c>
      <c r="Q62" s="62">
        <v>0</v>
      </c>
      <c r="R62" s="62">
        <v>0</v>
      </c>
      <c r="S62" s="62">
        <v>0</v>
      </c>
      <c r="T62" s="57">
        <f t="shared" si="4"/>
        <v>0</v>
      </c>
      <c r="U62" s="61">
        <v>0</v>
      </c>
      <c r="V62" s="61">
        <v>0</v>
      </c>
      <c r="W62" s="61">
        <v>0</v>
      </c>
      <c r="X62" s="57">
        <f t="shared" si="5"/>
        <v>0</v>
      </c>
      <c r="Y62" s="64">
        <f t="shared" si="7"/>
        <v>200000</v>
      </c>
    </row>
    <row r="63" spans="1:25" ht="30" x14ac:dyDescent="0.25">
      <c r="A63" s="27"/>
      <c r="B63" s="28"/>
      <c r="C63" s="28"/>
      <c r="D63" s="29"/>
      <c r="E63" s="65"/>
      <c r="F63" s="27"/>
      <c r="G63" s="59" t="s">
        <v>45</v>
      </c>
      <c r="H63" s="60" t="s">
        <v>46</v>
      </c>
      <c r="I63" s="62">
        <v>0</v>
      </c>
      <c r="J63" s="62">
        <v>0</v>
      </c>
      <c r="K63" s="62">
        <v>0</v>
      </c>
      <c r="L63" s="57">
        <f t="shared" si="6"/>
        <v>0</v>
      </c>
      <c r="M63" s="62">
        <v>0</v>
      </c>
      <c r="N63" s="62">
        <v>100000</v>
      </c>
      <c r="O63" s="62">
        <v>100000</v>
      </c>
      <c r="P63" s="57">
        <f t="shared" si="3"/>
        <v>200000</v>
      </c>
      <c r="Q63" s="62">
        <v>0</v>
      </c>
      <c r="R63" s="62">
        <v>0</v>
      </c>
      <c r="S63" s="62">
        <v>0</v>
      </c>
      <c r="T63" s="57">
        <f t="shared" si="4"/>
        <v>0</v>
      </c>
      <c r="U63" s="61">
        <v>0</v>
      </c>
      <c r="V63" s="61">
        <v>0</v>
      </c>
      <c r="W63" s="61">
        <v>0</v>
      </c>
      <c r="X63" s="57">
        <f t="shared" si="5"/>
        <v>0</v>
      </c>
      <c r="Y63" s="64">
        <f t="shared" si="7"/>
        <v>200000</v>
      </c>
    </row>
    <row r="64" spans="1:25" ht="30" x14ac:dyDescent="0.25">
      <c r="A64" s="22" t="s">
        <v>41</v>
      </c>
      <c r="B64" s="23">
        <v>2.4</v>
      </c>
      <c r="C64" s="23">
        <v>2083</v>
      </c>
      <c r="D64" s="24">
        <v>112</v>
      </c>
      <c r="E64" s="66"/>
      <c r="F64" s="24" t="s">
        <v>41</v>
      </c>
      <c r="G64" s="53" t="s">
        <v>43</v>
      </c>
      <c r="H64" s="54" t="s">
        <v>44</v>
      </c>
      <c r="I64" s="55">
        <f>+I66+I68+I70+I72+I74+I76</f>
        <v>0</v>
      </c>
      <c r="J64" s="55">
        <f t="shared" ref="J64:Y65" si="10">+J66+J68+J70+J72+J74+J76</f>
        <v>0</v>
      </c>
      <c r="K64" s="55">
        <f t="shared" si="10"/>
        <v>0</v>
      </c>
      <c r="L64" s="57">
        <f t="shared" si="10"/>
        <v>0</v>
      </c>
      <c r="M64" s="55">
        <f t="shared" si="10"/>
        <v>0</v>
      </c>
      <c r="N64" s="55">
        <f t="shared" si="10"/>
        <v>0</v>
      </c>
      <c r="O64" s="55">
        <f t="shared" si="10"/>
        <v>0</v>
      </c>
      <c r="P64" s="57">
        <f t="shared" si="10"/>
        <v>0</v>
      </c>
      <c r="Q64" s="55">
        <f t="shared" si="10"/>
        <v>0</v>
      </c>
      <c r="R64" s="55">
        <f t="shared" si="10"/>
        <v>0</v>
      </c>
      <c r="S64" s="55">
        <f t="shared" si="10"/>
        <v>0</v>
      </c>
      <c r="T64" s="57">
        <f t="shared" si="10"/>
        <v>0</v>
      </c>
      <c r="U64" s="55">
        <f t="shared" si="10"/>
        <v>0</v>
      </c>
      <c r="V64" s="55">
        <f t="shared" si="10"/>
        <v>0</v>
      </c>
      <c r="W64" s="55">
        <f t="shared" si="10"/>
        <v>0</v>
      </c>
      <c r="X64" s="57">
        <f t="shared" si="10"/>
        <v>0</v>
      </c>
      <c r="Y64" s="57">
        <f t="shared" si="10"/>
        <v>0</v>
      </c>
    </row>
    <row r="65" spans="1:25" ht="30" x14ac:dyDescent="0.25">
      <c r="A65" s="22"/>
      <c r="B65" s="23"/>
      <c r="C65" s="23"/>
      <c r="D65" s="24"/>
      <c r="E65" s="56"/>
      <c r="F65" s="24"/>
      <c r="G65" s="53" t="s">
        <v>45</v>
      </c>
      <c r="H65" s="54" t="s">
        <v>46</v>
      </c>
      <c r="I65" s="55">
        <f>+I67+I69+I71+I73+I75+I77</f>
        <v>0</v>
      </c>
      <c r="J65" s="55">
        <f t="shared" si="10"/>
        <v>0</v>
      </c>
      <c r="K65" s="55">
        <f t="shared" si="10"/>
        <v>0</v>
      </c>
      <c r="L65" s="57">
        <f t="shared" si="10"/>
        <v>0</v>
      </c>
      <c r="M65" s="55">
        <f t="shared" si="10"/>
        <v>0</v>
      </c>
      <c r="N65" s="55">
        <f t="shared" si="10"/>
        <v>0</v>
      </c>
      <c r="O65" s="55">
        <f t="shared" si="10"/>
        <v>0</v>
      </c>
      <c r="P65" s="57">
        <f t="shared" si="10"/>
        <v>0</v>
      </c>
      <c r="Q65" s="55">
        <f t="shared" si="10"/>
        <v>0</v>
      </c>
      <c r="R65" s="55">
        <f t="shared" si="10"/>
        <v>0</v>
      </c>
      <c r="S65" s="55">
        <f t="shared" si="10"/>
        <v>0</v>
      </c>
      <c r="T65" s="57">
        <f t="shared" si="10"/>
        <v>0</v>
      </c>
      <c r="U65" s="55">
        <f t="shared" si="10"/>
        <v>0</v>
      </c>
      <c r="V65" s="67">
        <f t="shared" si="10"/>
        <v>0</v>
      </c>
      <c r="W65" s="67">
        <f t="shared" si="10"/>
        <v>0</v>
      </c>
      <c r="X65" s="57">
        <f t="shared" si="10"/>
        <v>0</v>
      </c>
      <c r="Y65" s="57">
        <f t="shared" si="10"/>
        <v>0</v>
      </c>
    </row>
    <row r="66" spans="1:25" ht="30" x14ac:dyDescent="0.25">
      <c r="A66" s="27" t="s">
        <v>41</v>
      </c>
      <c r="B66" s="28" t="s">
        <v>71</v>
      </c>
      <c r="C66" s="28">
        <v>2083</v>
      </c>
      <c r="D66" s="29">
        <v>112</v>
      </c>
      <c r="E66" s="58"/>
      <c r="F66" s="27" t="s">
        <v>41</v>
      </c>
      <c r="G66" s="59" t="s">
        <v>43</v>
      </c>
      <c r="H66" s="60" t="s">
        <v>44</v>
      </c>
      <c r="I66" s="61">
        <v>0</v>
      </c>
      <c r="J66" s="61">
        <v>0</v>
      </c>
      <c r="K66" s="61">
        <v>0</v>
      </c>
      <c r="L66" s="57">
        <f t="shared" si="6"/>
        <v>0</v>
      </c>
      <c r="M66" s="61">
        <v>0</v>
      </c>
      <c r="N66" s="61">
        <v>0</v>
      </c>
      <c r="O66" s="61">
        <v>0</v>
      </c>
      <c r="P66" s="57">
        <f t="shared" si="3"/>
        <v>0</v>
      </c>
      <c r="Q66" s="61">
        <v>0</v>
      </c>
      <c r="R66" s="61">
        <v>0</v>
      </c>
      <c r="S66" s="61">
        <v>0</v>
      </c>
      <c r="T66" s="57">
        <f t="shared" si="4"/>
        <v>0</v>
      </c>
      <c r="U66" s="61">
        <v>0</v>
      </c>
      <c r="V66" s="61">
        <v>0</v>
      </c>
      <c r="W66" s="61">
        <v>0</v>
      </c>
      <c r="X66" s="57">
        <f t="shared" si="5"/>
        <v>0</v>
      </c>
      <c r="Y66" s="64">
        <f t="shared" si="7"/>
        <v>0</v>
      </c>
    </row>
    <row r="67" spans="1:25" ht="30" x14ac:dyDescent="0.25">
      <c r="A67" s="27"/>
      <c r="B67" s="28"/>
      <c r="C67" s="28"/>
      <c r="D67" s="29"/>
      <c r="E67" s="65"/>
      <c r="F67" s="27"/>
      <c r="G67" s="59" t="s">
        <v>45</v>
      </c>
      <c r="H67" s="60" t="s">
        <v>46</v>
      </c>
      <c r="I67" s="61">
        <v>0</v>
      </c>
      <c r="J67" s="61">
        <v>0</v>
      </c>
      <c r="K67" s="61">
        <v>0</v>
      </c>
      <c r="L67" s="57">
        <f t="shared" si="6"/>
        <v>0</v>
      </c>
      <c r="M67" s="61">
        <v>0</v>
      </c>
      <c r="N67" s="61">
        <v>0</v>
      </c>
      <c r="O67" s="61">
        <v>0</v>
      </c>
      <c r="P67" s="57">
        <f t="shared" si="3"/>
        <v>0</v>
      </c>
      <c r="Q67" s="61">
        <v>0</v>
      </c>
      <c r="R67" s="61">
        <v>0</v>
      </c>
      <c r="S67" s="61">
        <v>0</v>
      </c>
      <c r="T67" s="57">
        <f t="shared" si="4"/>
        <v>0</v>
      </c>
      <c r="U67" s="61">
        <v>0</v>
      </c>
      <c r="V67" s="61">
        <v>0</v>
      </c>
      <c r="W67" s="61">
        <v>0</v>
      </c>
      <c r="X67" s="57">
        <f t="shared" si="5"/>
        <v>0</v>
      </c>
      <c r="Y67" s="64">
        <f t="shared" si="7"/>
        <v>0</v>
      </c>
    </row>
    <row r="68" spans="1:25" ht="30" x14ac:dyDescent="0.25">
      <c r="A68" s="27" t="s">
        <v>41</v>
      </c>
      <c r="B68" s="28" t="s">
        <v>72</v>
      </c>
      <c r="C68" s="28">
        <v>2083</v>
      </c>
      <c r="D68" s="29">
        <v>112</v>
      </c>
      <c r="E68" s="58"/>
      <c r="F68" s="27" t="s">
        <v>41</v>
      </c>
      <c r="G68" s="59" t="s">
        <v>43</v>
      </c>
      <c r="H68" s="60" t="s">
        <v>44</v>
      </c>
      <c r="I68" s="61">
        <v>0</v>
      </c>
      <c r="J68" s="61">
        <v>0</v>
      </c>
      <c r="K68" s="61">
        <v>0</v>
      </c>
      <c r="L68" s="57">
        <f t="shared" si="6"/>
        <v>0</v>
      </c>
      <c r="M68" s="61">
        <v>0</v>
      </c>
      <c r="N68" s="61">
        <v>0</v>
      </c>
      <c r="O68" s="61">
        <v>0</v>
      </c>
      <c r="P68" s="57">
        <f t="shared" si="3"/>
        <v>0</v>
      </c>
      <c r="Q68" s="61">
        <v>0</v>
      </c>
      <c r="R68" s="61">
        <v>0</v>
      </c>
      <c r="S68" s="61">
        <v>0</v>
      </c>
      <c r="T68" s="57">
        <f t="shared" si="4"/>
        <v>0</v>
      </c>
      <c r="U68" s="61">
        <v>0</v>
      </c>
      <c r="V68" s="61">
        <v>0</v>
      </c>
      <c r="W68" s="61">
        <v>0</v>
      </c>
      <c r="X68" s="57">
        <f t="shared" si="5"/>
        <v>0</v>
      </c>
      <c r="Y68" s="64">
        <f t="shared" si="7"/>
        <v>0</v>
      </c>
    </row>
    <row r="69" spans="1:25" ht="30" x14ac:dyDescent="0.25">
      <c r="A69" s="27"/>
      <c r="B69" s="28"/>
      <c r="C69" s="28"/>
      <c r="D69" s="29"/>
      <c r="E69" s="65"/>
      <c r="F69" s="27"/>
      <c r="G69" s="59" t="s">
        <v>45</v>
      </c>
      <c r="H69" s="60" t="s">
        <v>46</v>
      </c>
      <c r="I69" s="61">
        <v>0</v>
      </c>
      <c r="J69" s="61">
        <v>0</v>
      </c>
      <c r="K69" s="61">
        <v>0</v>
      </c>
      <c r="L69" s="57">
        <f t="shared" si="6"/>
        <v>0</v>
      </c>
      <c r="M69" s="61">
        <v>0</v>
      </c>
      <c r="N69" s="61">
        <v>0</v>
      </c>
      <c r="O69" s="61">
        <v>0</v>
      </c>
      <c r="P69" s="57">
        <f t="shared" si="3"/>
        <v>0</v>
      </c>
      <c r="Q69" s="61">
        <v>0</v>
      </c>
      <c r="R69" s="61">
        <v>0</v>
      </c>
      <c r="S69" s="61">
        <v>0</v>
      </c>
      <c r="T69" s="57">
        <f t="shared" si="4"/>
        <v>0</v>
      </c>
      <c r="U69" s="61">
        <v>0</v>
      </c>
      <c r="V69" s="61">
        <v>0</v>
      </c>
      <c r="W69" s="61">
        <v>0</v>
      </c>
      <c r="X69" s="57">
        <f t="shared" si="5"/>
        <v>0</v>
      </c>
      <c r="Y69" s="64">
        <f t="shared" si="7"/>
        <v>0</v>
      </c>
    </row>
    <row r="70" spans="1:25" ht="30" x14ac:dyDescent="0.25">
      <c r="A70" s="27" t="s">
        <v>41</v>
      </c>
      <c r="B70" s="28" t="s">
        <v>73</v>
      </c>
      <c r="C70" s="28">
        <v>2083</v>
      </c>
      <c r="D70" s="29">
        <v>112</v>
      </c>
      <c r="E70" s="58"/>
      <c r="F70" s="27" t="s">
        <v>41</v>
      </c>
      <c r="G70" s="59" t="s">
        <v>43</v>
      </c>
      <c r="H70" s="60" t="s">
        <v>44</v>
      </c>
      <c r="I70" s="61">
        <v>0</v>
      </c>
      <c r="J70" s="61">
        <v>0</v>
      </c>
      <c r="K70" s="61">
        <v>0</v>
      </c>
      <c r="L70" s="57">
        <f t="shared" si="6"/>
        <v>0</v>
      </c>
      <c r="M70" s="61">
        <v>0</v>
      </c>
      <c r="N70" s="61">
        <v>0</v>
      </c>
      <c r="O70" s="61">
        <v>0</v>
      </c>
      <c r="P70" s="57">
        <f t="shared" si="3"/>
        <v>0</v>
      </c>
      <c r="Q70" s="61">
        <v>0</v>
      </c>
      <c r="R70" s="61">
        <v>0</v>
      </c>
      <c r="S70" s="61">
        <v>0</v>
      </c>
      <c r="T70" s="57">
        <f t="shared" si="4"/>
        <v>0</v>
      </c>
      <c r="U70" s="61">
        <v>0</v>
      </c>
      <c r="V70" s="61">
        <v>0</v>
      </c>
      <c r="W70" s="61">
        <v>0</v>
      </c>
      <c r="X70" s="57">
        <f t="shared" si="5"/>
        <v>0</v>
      </c>
      <c r="Y70" s="64">
        <f t="shared" si="7"/>
        <v>0</v>
      </c>
    </row>
    <row r="71" spans="1:25" ht="30" x14ac:dyDescent="0.25">
      <c r="A71" s="27"/>
      <c r="B71" s="28"/>
      <c r="C71" s="28"/>
      <c r="D71" s="29"/>
      <c r="E71" s="65"/>
      <c r="F71" s="27"/>
      <c r="G71" s="59" t="s">
        <v>45</v>
      </c>
      <c r="H71" s="60" t="s">
        <v>46</v>
      </c>
      <c r="I71" s="61">
        <v>0</v>
      </c>
      <c r="J71" s="61">
        <v>0</v>
      </c>
      <c r="K71" s="61">
        <v>0</v>
      </c>
      <c r="L71" s="57">
        <f t="shared" si="6"/>
        <v>0</v>
      </c>
      <c r="M71" s="61">
        <v>0</v>
      </c>
      <c r="N71" s="61">
        <v>0</v>
      </c>
      <c r="O71" s="61">
        <v>0</v>
      </c>
      <c r="P71" s="57">
        <f t="shared" si="3"/>
        <v>0</v>
      </c>
      <c r="Q71" s="61">
        <v>0</v>
      </c>
      <c r="R71" s="61">
        <v>0</v>
      </c>
      <c r="S71" s="61">
        <v>0</v>
      </c>
      <c r="T71" s="57">
        <f t="shared" si="4"/>
        <v>0</v>
      </c>
      <c r="U71" s="61">
        <v>0</v>
      </c>
      <c r="V71" s="61">
        <v>0</v>
      </c>
      <c r="W71" s="61">
        <v>0</v>
      </c>
      <c r="X71" s="57">
        <f t="shared" si="5"/>
        <v>0</v>
      </c>
      <c r="Y71" s="64">
        <f t="shared" si="7"/>
        <v>0</v>
      </c>
    </row>
    <row r="72" spans="1:25" ht="30" x14ac:dyDescent="0.25">
      <c r="A72" s="27" t="s">
        <v>41</v>
      </c>
      <c r="B72" s="28" t="s">
        <v>74</v>
      </c>
      <c r="C72" s="28">
        <v>2083</v>
      </c>
      <c r="D72" s="29">
        <v>112</v>
      </c>
      <c r="E72" s="58"/>
      <c r="F72" s="27" t="s">
        <v>41</v>
      </c>
      <c r="G72" s="59" t="s">
        <v>43</v>
      </c>
      <c r="H72" s="60" t="s">
        <v>44</v>
      </c>
      <c r="I72" s="61">
        <v>0</v>
      </c>
      <c r="J72" s="61">
        <v>0</v>
      </c>
      <c r="K72" s="61">
        <v>0</v>
      </c>
      <c r="L72" s="57">
        <f t="shared" si="6"/>
        <v>0</v>
      </c>
      <c r="M72" s="61">
        <v>0</v>
      </c>
      <c r="N72" s="61">
        <v>0</v>
      </c>
      <c r="O72" s="61">
        <v>0</v>
      </c>
      <c r="P72" s="57">
        <f t="shared" si="3"/>
        <v>0</v>
      </c>
      <c r="Q72" s="61">
        <v>0</v>
      </c>
      <c r="R72" s="61">
        <v>0</v>
      </c>
      <c r="S72" s="61">
        <v>0</v>
      </c>
      <c r="T72" s="57">
        <f t="shared" si="4"/>
        <v>0</v>
      </c>
      <c r="U72" s="61">
        <v>0</v>
      </c>
      <c r="V72" s="61">
        <v>0</v>
      </c>
      <c r="W72" s="61">
        <v>0</v>
      </c>
      <c r="X72" s="57">
        <f t="shared" si="5"/>
        <v>0</v>
      </c>
      <c r="Y72" s="64">
        <f t="shared" si="7"/>
        <v>0</v>
      </c>
    </row>
    <row r="73" spans="1:25" ht="30" x14ac:dyDescent="0.25">
      <c r="A73" s="27"/>
      <c r="B73" s="28"/>
      <c r="C73" s="28"/>
      <c r="D73" s="29"/>
      <c r="E73" s="65"/>
      <c r="F73" s="27"/>
      <c r="G73" s="59" t="s">
        <v>45</v>
      </c>
      <c r="H73" s="60" t="s">
        <v>46</v>
      </c>
      <c r="I73" s="61">
        <v>0</v>
      </c>
      <c r="J73" s="61">
        <v>0</v>
      </c>
      <c r="K73" s="61">
        <v>0</v>
      </c>
      <c r="L73" s="57">
        <f t="shared" si="6"/>
        <v>0</v>
      </c>
      <c r="M73" s="61">
        <v>0</v>
      </c>
      <c r="N73" s="61">
        <v>0</v>
      </c>
      <c r="O73" s="61">
        <v>0</v>
      </c>
      <c r="P73" s="57">
        <f t="shared" si="3"/>
        <v>0</v>
      </c>
      <c r="Q73" s="61">
        <v>0</v>
      </c>
      <c r="R73" s="61">
        <v>0</v>
      </c>
      <c r="S73" s="61">
        <v>0</v>
      </c>
      <c r="T73" s="57">
        <f t="shared" si="4"/>
        <v>0</v>
      </c>
      <c r="U73" s="61">
        <v>0</v>
      </c>
      <c r="V73" s="61">
        <v>0</v>
      </c>
      <c r="W73" s="61">
        <v>0</v>
      </c>
      <c r="X73" s="57">
        <f t="shared" si="5"/>
        <v>0</v>
      </c>
      <c r="Y73" s="64">
        <f t="shared" si="7"/>
        <v>0</v>
      </c>
    </row>
    <row r="74" spans="1:25" ht="30" x14ac:dyDescent="0.25">
      <c r="A74" s="27" t="s">
        <v>41</v>
      </c>
      <c r="B74" s="28" t="s">
        <v>75</v>
      </c>
      <c r="C74" s="28">
        <v>2083</v>
      </c>
      <c r="D74" s="29">
        <v>112</v>
      </c>
      <c r="E74" s="58"/>
      <c r="F74" s="27" t="s">
        <v>41</v>
      </c>
      <c r="G74" s="59" t="s">
        <v>43</v>
      </c>
      <c r="H74" s="60" t="s">
        <v>44</v>
      </c>
      <c r="I74" s="61">
        <v>0</v>
      </c>
      <c r="J74" s="61">
        <v>0</v>
      </c>
      <c r="K74" s="61">
        <v>0</v>
      </c>
      <c r="L74" s="57">
        <f t="shared" si="6"/>
        <v>0</v>
      </c>
      <c r="M74" s="61">
        <v>0</v>
      </c>
      <c r="N74" s="61">
        <v>0</v>
      </c>
      <c r="O74" s="61">
        <v>0</v>
      </c>
      <c r="P74" s="57">
        <f t="shared" si="3"/>
        <v>0</v>
      </c>
      <c r="Q74" s="61">
        <v>0</v>
      </c>
      <c r="R74" s="61">
        <v>0</v>
      </c>
      <c r="S74" s="61">
        <v>0</v>
      </c>
      <c r="T74" s="57">
        <f t="shared" si="4"/>
        <v>0</v>
      </c>
      <c r="U74" s="61">
        <v>0</v>
      </c>
      <c r="V74" s="61">
        <v>0</v>
      </c>
      <c r="W74" s="61">
        <v>0</v>
      </c>
      <c r="X74" s="57">
        <f t="shared" si="5"/>
        <v>0</v>
      </c>
      <c r="Y74" s="64">
        <f t="shared" si="7"/>
        <v>0</v>
      </c>
    </row>
    <row r="75" spans="1:25" ht="30" x14ac:dyDescent="0.25">
      <c r="A75" s="27"/>
      <c r="B75" s="28"/>
      <c r="C75" s="28"/>
      <c r="D75" s="29"/>
      <c r="E75" s="65"/>
      <c r="F75" s="27"/>
      <c r="G75" s="59" t="s">
        <v>45</v>
      </c>
      <c r="H75" s="60" t="s">
        <v>46</v>
      </c>
      <c r="I75" s="61">
        <v>0</v>
      </c>
      <c r="J75" s="61">
        <v>0</v>
      </c>
      <c r="K75" s="61">
        <v>0</v>
      </c>
      <c r="L75" s="57">
        <f t="shared" si="6"/>
        <v>0</v>
      </c>
      <c r="M75" s="61">
        <v>0</v>
      </c>
      <c r="N75" s="61">
        <v>0</v>
      </c>
      <c r="O75" s="61">
        <v>0</v>
      </c>
      <c r="P75" s="57">
        <f t="shared" si="3"/>
        <v>0</v>
      </c>
      <c r="Q75" s="61">
        <v>0</v>
      </c>
      <c r="R75" s="61">
        <v>0</v>
      </c>
      <c r="S75" s="61">
        <v>0</v>
      </c>
      <c r="T75" s="57">
        <f t="shared" si="4"/>
        <v>0</v>
      </c>
      <c r="U75" s="61">
        <v>0</v>
      </c>
      <c r="V75" s="61">
        <v>0</v>
      </c>
      <c r="W75" s="61">
        <v>0</v>
      </c>
      <c r="X75" s="57">
        <f t="shared" si="5"/>
        <v>0</v>
      </c>
      <c r="Y75" s="64">
        <f t="shared" si="7"/>
        <v>0</v>
      </c>
    </row>
    <row r="76" spans="1:25" ht="30" x14ac:dyDescent="0.25">
      <c r="A76" s="27" t="s">
        <v>41</v>
      </c>
      <c r="B76" s="28" t="s">
        <v>76</v>
      </c>
      <c r="C76" s="28">
        <v>2083</v>
      </c>
      <c r="D76" s="29">
        <v>112</v>
      </c>
      <c r="E76" s="58"/>
      <c r="F76" s="27" t="s">
        <v>41</v>
      </c>
      <c r="G76" s="59" t="s">
        <v>43</v>
      </c>
      <c r="H76" s="60" t="s">
        <v>44</v>
      </c>
      <c r="I76" s="61">
        <v>0</v>
      </c>
      <c r="J76" s="61">
        <v>0</v>
      </c>
      <c r="K76" s="61">
        <v>0</v>
      </c>
      <c r="L76" s="57">
        <f t="shared" si="6"/>
        <v>0</v>
      </c>
      <c r="M76" s="61">
        <v>0</v>
      </c>
      <c r="N76" s="61">
        <v>0</v>
      </c>
      <c r="O76" s="61">
        <v>0</v>
      </c>
      <c r="P76" s="57">
        <f t="shared" si="3"/>
        <v>0</v>
      </c>
      <c r="Q76" s="61">
        <v>0</v>
      </c>
      <c r="R76" s="61">
        <v>0</v>
      </c>
      <c r="S76" s="61">
        <v>0</v>
      </c>
      <c r="T76" s="57">
        <f t="shared" si="4"/>
        <v>0</v>
      </c>
      <c r="U76" s="61">
        <v>0</v>
      </c>
      <c r="V76" s="61">
        <v>0</v>
      </c>
      <c r="W76" s="61">
        <v>0</v>
      </c>
      <c r="X76" s="57">
        <f t="shared" si="5"/>
        <v>0</v>
      </c>
      <c r="Y76" s="64">
        <f t="shared" si="7"/>
        <v>0</v>
      </c>
    </row>
    <row r="77" spans="1:25" ht="30" x14ac:dyDescent="0.25">
      <c r="A77" s="27"/>
      <c r="B77" s="28"/>
      <c r="C77" s="28"/>
      <c r="D77" s="29"/>
      <c r="E77" s="65"/>
      <c r="F77" s="27"/>
      <c r="G77" s="59" t="s">
        <v>45</v>
      </c>
      <c r="H77" s="60" t="s">
        <v>46</v>
      </c>
      <c r="I77" s="61">
        <v>0</v>
      </c>
      <c r="J77" s="61">
        <v>0</v>
      </c>
      <c r="K77" s="61">
        <v>0</v>
      </c>
      <c r="L77" s="57">
        <f t="shared" si="6"/>
        <v>0</v>
      </c>
      <c r="M77" s="61">
        <v>0</v>
      </c>
      <c r="N77" s="61">
        <v>0</v>
      </c>
      <c r="O77" s="61">
        <v>0</v>
      </c>
      <c r="P77" s="57">
        <f t="shared" si="3"/>
        <v>0</v>
      </c>
      <c r="Q77" s="61">
        <v>0</v>
      </c>
      <c r="R77" s="61">
        <v>0</v>
      </c>
      <c r="S77" s="61">
        <v>0</v>
      </c>
      <c r="T77" s="57">
        <f t="shared" si="4"/>
        <v>0</v>
      </c>
      <c r="U77" s="61">
        <v>0</v>
      </c>
      <c r="V77" s="61">
        <v>0</v>
      </c>
      <c r="W77" s="61">
        <v>0</v>
      </c>
      <c r="X77" s="57">
        <f t="shared" si="5"/>
        <v>0</v>
      </c>
      <c r="Y77" s="64">
        <f t="shared" si="7"/>
        <v>0</v>
      </c>
    </row>
    <row r="78" spans="1:25" ht="30" x14ac:dyDescent="0.25">
      <c r="A78" s="22" t="s">
        <v>41</v>
      </c>
      <c r="B78" s="23">
        <v>2.5</v>
      </c>
      <c r="C78" s="23">
        <v>2083</v>
      </c>
      <c r="D78" s="24">
        <v>112</v>
      </c>
      <c r="E78" s="66"/>
      <c r="F78" s="24" t="s">
        <v>41</v>
      </c>
      <c r="G78" s="53" t="s">
        <v>43</v>
      </c>
      <c r="H78" s="54" t="s">
        <v>44</v>
      </c>
      <c r="I78" s="55">
        <f>+I80+I82+I84+I86</f>
        <v>0</v>
      </c>
      <c r="J78" s="55">
        <f t="shared" ref="J78:Y79" si="11">+J80+J82+J84+J86</f>
        <v>0</v>
      </c>
      <c r="K78" s="55">
        <f t="shared" si="11"/>
        <v>0</v>
      </c>
      <c r="L78" s="57">
        <f t="shared" si="11"/>
        <v>0</v>
      </c>
      <c r="M78" s="55">
        <f t="shared" si="11"/>
        <v>0</v>
      </c>
      <c r="N78" s="55">
        <f t="shared" si="11"/>
        <v>0</v>
      </c>
      <c r="O78" s="55">
        <f t="shared" si="11"/>
        <v>0</v>
      </c>
      <c r="P78" s="57">
        <f t="shared" si="11"/>
        <v>0</v>
      </c>
      <c r="Q78" s="55">
        <f t="shared" si="11"/>
        <v>0</v>
      </c>
      <c r="R78" s="55">
        <f t="shared" si="11"/>
        <v>0</v>
      </c>
      <c r="S78" s="55">
        <f t="shared" si="11"/>
        <v>0</v>
      </c>
      <c r="T78" s="57">
        <f t="shared" si="11"/>
        <v>0</v>
      </c>
      <c r="U78" s="55">
        <f t="shared" si="11"/>
        <v>0</v>
      </c>
      <c r="V78" s="55">
        <f t="shared" si="11"/>
        <v>0</v>
      </c>
      <c r="W78" s="55">
        <f t="shared" si="11"/>
        <v>0</v>
      </c>
      <c r="X78" s="57">
        <f t="shared" si="11"/>
        <v>0</v>
      </c>
      <c r="Y78" s="57">
        <f t="shared" si="11"/>
        <v>0</v>
      </c>
    </row>
    <row r="79" spans="1:25" ht="30" x14ac:dyDescent="0.25">
      <c r="A79" s="22"/>
      <c r="B79" s="23"/>
      <c r="C79" s="23"/>
      <c r="D79" s="24"/>
      <c r="E79" s="56"/>
      <c r="F79" s="24"/>
      <c r="G79" s="53" t="s">
        <v>45</v>
      </c>
      <c r="H79" s="54" t="s">
        <v>46</v>
      </c>
      <c r="I79" s="55">
        <f>+I81+I83+I85+I87</f>
        <v>0</v>
      </c>
      <c r="J79" s="55">
        <f t="shared" si="11"/>
        <v>0</v>
      </c>
      <c r="K79" s="55">
        <f t="shared" si="11"/>
        <v>0</v>
      </c>
      <c r="L79" s="55">
        <f t="shared" si="11"/>
        <v>0</v>
      </c>
      <c r="M79" s="55">
        <f t="shared" si="11"/>
        <v>0</v>
      </c>
      <c r="N79" s="55">
        <f t="shared" si="11"/>
        <v>0</v>
      </c>
      <c r="O79" s="55">
        <f t="shared" si="11"/>
        <v>0</v>
      </c>
      <c r="P79" s="55">
        <f t="shared" si="11"/>
        <v>0</v>
      </c>
      <c r="Q79" s="55">
        <f t="shared" si="11"/>
        <v>0</v>
      </c>
      <c r="R79" s="55">
        <f t="shared" si="11"/>
        <v>0</v>
      </c>
      <c r="S79" s="55">
        <f t="shared" si="11"/>
        <v>0</v>
      </c>
      <c r="T79" s="55">
        <f t="shared" si="11"/>
        <v>0</v>
      </c>
      <c r="U79" s="55">
        <f t="shared" si="11"/>
        <v>0</v>
      </c>
      <c r="V79" s="55">
        <f t="shared" si="11"/>
        <v>0</v>
      </c>
      <c r="W79" s="55">
        <f t="shared" si="11"/>
        <v>0</v>
      </c>
      <c r="X79" s="55">
        <f t="shared" si="11"/>
        <v>0</v>
      </c>
      <c r="Y79" s="55">
        <f t="shared" si="11"/>
        <v>0</v>
      </c>
    </row>
    <row r="80" spans="1:25" ht="30" x14ac:dyDescent="0.25">
      <c r="A80" s="27" t="s">
        <v>41</v>
      </c>
      <c r="B80" s="28" t="s">
        <v>77</v>
      </c>
      <c r="C80" s="28">
        <v>2083</v>
      </c>
      <c r="D80" s="29">
        <v>112</v>
      </c>
      <c r="E80" s="58"/>
      <c r="F80" s="29" t="s">
        <v>41</v>
      </c>
      <c r="G80" s="59" t="s">
        <v>43</v>
      </c>
      <c r="H80" s="60" t="s">
        <v>44</v>
      </c>
      <c r="I80" s="61">
        <v>0</v>
      </c>
      <c r="J80" s="61">
        <v>0</v>
      </c>
      <c r="K80" s="61">
        <v>0</v>
      </c>
      <c r="L80" s="57">
        <f t="shared" si="6"/>
        <v>0</v>
      </c>
      <c r="M80" s="61">
        <v>0</v>
      </c>
      <c r="N80" s="61">
        <v>0</v>
      </c>
      <c r="O80" s="61">
        <v>0</v>
      </c>
      <c r="P80" s="57">
        <f t="shared" si="3"/>
        <v>0</v>
      </c>
      <c r="Q80" s="61">
        <v>0</v>
      </c>
      <c r="R80" s="61">
        <v>0</v>
      </c>
      <c r="S80" s="61">
        <v>0</v>
      </c>
      <c r="T80" s="57">
        <f t="shared" si="4"/>
        <v>0</v>
      </c>
      <c r="U80" s="61">
        <v>0</v>
      </c>
      <c r="V80" s="61">
        <v>0</v>
      </c>
      <c r="W80" s="61">
        <v>0</v>
      </c>
      <c r="X80" s="57">
        <f t="shared" si="5"/>
        <v>0</v>
      </c>
      <c r="Y80" s="64">
        <f t="shared" si="7"/>
        <v>0</v>
      </c>
    </row>
    <row r="81" spans="1:25" ht="30" x14ac:dyDescent="0.25">
      <c r="A81" s="27"/>
      <c r="B81" s="28"/>
      <c r="C81" s="28"/>
      <c r="D81" s="29"/>
      <c r="E81" s="65"/>
      <c r="F81" s="29"/>
      <c r="G81" s="59" t="s">
        <v>45</v>
      </c>
      <c r="H81" s="60" t="s">
        <v>46</v>
      </c>
      <c r="I81" s="61">
        <v>0</v>
      </c>
      <c r="J81" s="61">
        <v>0</v>
      </c>
      <c r="K81" s="61">
        <v>0</v>
      </c>
      <c r="L81" s="57">
        <f t="shared" si="6"/>
        <v>0</v>
      </c>
      <c r="M81" s="61">
        <v>0</v>
      </c>
      <c r="N81" s="61">
        <v>0</v>
      </c>
      <c r="O81" s="61">
        <v>0</v>
      </c>
      <c r="P81" s="57">
        <f t="shared" si="3"/>
        <v>0</v>
      </c>
      <c r="Q81" s="61">
        <v>0</v>
      </c>
      <c r="R81" s="61">
        <v>0</v>
      </c>
      <c r="S81" s="61">
        <v>0</v>
      </c>
      <c r="T81" s="57">
        <f t="shared" si="4"/>
        <v>0</v>
      </c>
      <c r="U81" s="61">
        <v>0</v>
      </c>
      <c r="V81" s="61">
        <v>0</v>
      </c>
      <c r="W81" s="61">
        <v>0</v>
      </c>
      <c r="X81" s="57">
        <f t="shared" si="5"/>
        <v>0</v>
      </c>
      <c r="Y81" s="64">
        <f t="shared" si="7"/>
        <v>0</v>
      </c>
    </row>
    <row r="82" spans="1:25" ht="30" x14ac:dyDescent="0.25">
      <c r="A82" s="27" t="s">
        <v>41</v>
      </c>
      <c r="B82" s="28" t="s">
        <v>78</v>
      </c>
      <c r="C82" s="28">
        <v>2083</v>
      </c>
      <c r="D82" s="29">
        <v>112</v>
      </c>
      <c r="E82" s="58"/>
      <c r="F82" s="29" t="s">
        <v>41</v>
      </c>
      <c r="G82" s="59" t="s">
        <v>43</v>
      </c>
      <c r="H82" s="60" t="s">
        <v>44</v>
      </c>
      <c r="I82" s="61">
        <v>0</v>
      </c>
      <c r="J82" s="61">
        <v>0</v>
      </c>
      <c r="K82" s="61">
        <v>0</v>
      </c>
      <c r="L82" s="57">
        <f t="shared" si="6"/>
        <v>0</v>
      </c>
      <c r="M82" s="61">
        <v>0</v>
      </c>
      <c r="N82" s="61">
        <v>0</v>
      </c>
      <c r="O82" s="61">
        <v>0</v>
      </c>
      <c r="P82" s="57">
        <f t="shared" si="3"/>
        <v>0</v>
      </c>
      <c r="Q82" s="61">
        <v>0</v>
      </c>
      <c r="R82" s="61">
        <v>0</v>
      </c>
      <c r="S82" s="61">
        <v>0</v>
      </c>
      <c r="T82" s="57">
        <f t="shared" si="4"/>
        <v>0</v>
      </c>
      <c r="U82" s="61">
        <v>0</v>
      </c>
      <c r="V82" s="61">
        <v>0</v>
      </c>
      <c r="W82" s="61">
        <v>0</v>
      </c>
      <c r="X82" s="57">
        <f t="shared" si="5"/>
        <v>0</v>
      </c>
      <c r="Y82" s="64">
        <f t="shared" si="7"/>
        <v>0</v>
      </c>
    </row>
    <row r="83" spans="1:25" ht="30" x14ac:dyDescent="0.25">
      <c r="A83" s="27"/>
      <c r="B83" s="28"/>
      <c r="C83" s="28"/>
      <c r="D83" s="29"/>
      <c r="E83" s="65"/>
      <c r="F83" s="29"/>
      <c r="G83" s="59" t="s">
        <v>45</v>
      </c>
      <c r="H83" s="60" t="s">
        <v>46</v>
      </c>
      <c r="I83" s="61">
        <v>0</v>
      </c>
      <c r="J83" s="61">
        <v>0</v>
      </c>
      <c r="K83" s="61">
        <v>0</v>
      </c>
      <c r="L83" s="57">
        <f t="shared" si="6"/>
        <v>0</v>
      </c>
      <c r="M83" s="61">
        <v>0</v>
      </c>
      <c r="N83" s="61">
        <v>0</v>
      </c>
      <c r="O83" s="61">
        <v>0</v>
      </c>
      <c r="P83" s="57">
        <f t="shared" si="3"/>
        <v>0</v>
      </c>
      <c r="Q83" s="61">
        <v>0</v>
      </c>
      <c r="R83" s="61">
        <v>0</v>
      </c>
      <c r="S83" s="61">
        <v>0</v>
      </c>
      <c r="T83" s="57">
        <f t="shared" si="4"/>
        <v>0</v>
      </c>
      <c r="U83" s="61">
        <v>0</v>
      </c>
      <c r="V83" s="61">
        <v>0</v>
      </c>
      <c r="W83" s="61">
        <v>0</v>
      </c>
      <c r="X83" s="57">
        <f t="shared" si="5"/>
        <v>0</v>
      </c>
      <c r="Y83" s="64">
        <f t="shared" si="7"/>
        <v>0</v>
      </c>
    </row>
    <row r="84" spans="1:25" ht="30" x14ac:dyDescent="0.25">
      <c r="A84" s="27" t="s">
        <v>41</v>
      </c>
      <c r="B84" s="28" t="s">
        <v>79</v>
      </c>
      <c r="C84" s="28">
        <v>2083</v>
      </c>
      <c r="D84" s="29">
        <v>112</v>
      </c>
      <c r="E84" s="58"/>
      <c r="F84" s="29" t="s">
        <v>41</v>
      </c>
      <c r="G84" s="59" t="s">
        <v>43</v>
      </c>
      <c r="H84" s="60" t="s">
        <v>44</v>
      </c>
      <c r="I84" s="61">
        <v>0</v>
      </c>
      <c r="J84" s="61">
        <v>0</v>
      </c>
      <c r="K84" s="61">
        <v>0</v>
      </c>
      <c r="L84" s="57">
        <f t="shared" si="6"/>
        <v>0</v>
      </c>
      <c r="M84" s="61">
        <v>0</v>
      </c>
      <c r="N84" s="61">
        <v>0</v>
      </c>
      <c r="O84" s="61">
        <v>0</v>
      </c>
      <c r="P84" s="57">
        <f t="shared" si="3"/>
        <v>0</v>
      </c>
      <c r="Q84" s="61">
        <v>0</v>
      </c>
      <c r="R84" s="61">
        <v>0</v>
      </c>
      <c r="S84" s="61">
        <v>0</v>
      </c>
      <c r="T84" s="57">
        <f t="shared" si="4"/>
        <v>0</v>
      </c>
      <c r="U84" s="61">
        <v>0</v>
      </c>
      <c r="V84" s="61">
        <v>0</v>
      </c>
      <c r="W84" s="61">
        <v>0</v>
      </c>
      <c r="X84" s="57">
        <f t="shared" si="5"/>
        <v>0</v>
      </c>
      <c r="Y84" s="64">
        <f t="shared" si="7"/>
        <v>0</v>
      </c>
    </row>
    <row r="85" spans="1:25" ht="30" x14ac:dyDescent="0.25">
      <c r="A85" s="27"/>
      <c r="B85" s="28"/>
      <c r="C85" s="28"/>
      <c r="D85" s="29"/>
      <c r="E85" s="65"/>
      <c r="F85" s="29"/>
      <c r="G85" s="59" t="s">
        <v>45</v>
      </c>
      <c r="H85" s="60" t="s">
        <v>46</v>
      </c>
      <c r="I85" s="61">
        <v>0</v>
      </c>
      <c r="J85" s="61">
        <v>0</v>
      </c>
      <c r="K85" s="61">
        <v>0</v>
      </c>
      <c r="L85" s="57">
        <f t="shared" si="6"/>
        <v>0</v>
      </c>
      <c r="M85" s="61">
        <v>0</v>
      </c>
      <c r="N85" s="61">
        <v>0</v>
      </c>
      <c r="O85" s="61">
        <v>0</v>
      </c>
      <c r="P85" s="57">
        <f t="shared" si="3"/>
        <v>0</v>
      </c>
      <c r="Q85" s="61">
        <v>0</v>
      </c>
      <c r="R85" s="61">
        <v>0</v>
      </c>
      <c r="S85" s="61">
        <v>0</v>
      </c>
      <c r="T85" s="57">
        <f t="shared" si="4"/>
        <v>0</v>
      </c>
      <c r="U85" s="61">
        <v>0</v>
      </c>
      <c r="V85" s="61">
        <v>0</v>
      </c>
      <c r="W85" s="61">
        <v>0</v>
      </c>
      <c r="X85" s="57">
        <f t="shared" si="5"/>
        <v>0</v>
      </c>
      <c r="Y85" s="64">
        <f t="shared" si="7"/>
        <v>0</v>
      </c>
    </row>
    <row r="86" spans="1:25" ht="30" x14ac:dyDescent="0.25">
      <c r="A86" s="27" t="s">
        <v>41</v>
      </c>
      <c r="B86" s="28" t="s">
        <v>80</v>
      </c>
      <c r="C86" s="28">
        <v>2083</v>
      </c>
      <c r="D86" s="29">
        <v>112</v>
      </c>
      <c r="E86" s="58"/>
      <c r="F86" s="29" t="s">
        <v>41</v>
      </c>
      <c r="G86" s="59" t="s">
        <v>43</v>
      </c>
      <c r="H86" s="60" t="s">
        <v>44</v>
      </c>
      <c r="I86" s="61">
        <v>0</v>
      </c>
      <c r="J86" s="61">
        <v>0</v>
      </c>
      <c r="K86" s="61">
        <v>0</v>
      </c>
      <c r="L86" s="57">
        <f t="shared" si="6"/>
        <v>0</v>
      </c>
      <c r="M86" s="61">
        <v>0</v>
      </c>
      <c r="N86" s="61">
        <v>0</v>
      </c>
      <c r="O86" s="61">
        <v>0</v>
      </c>
      <c r="P86" s="57">
        <f t="shared" si="3"/>
        <v>0</v>
      </c>
      <c r="Q86" s="61">
        <v>0</v>
      </c>
      <c r="R86" s="61">
        <v>0</v>
      </c>
      <c r="S86" s="61">
        <v>0</v>
      </c>
      <c r="T86" s="57">
        <f t="shared" si="4"/>
        <v>0</v>
      </c>
      <c r="U86" s="61">
        <v>0</v>
      </c>
      <c r="V86" s="61">
        <v>0</v>
      </c>
      <c r="W86" s="61">
        <v>0</v>
      </c>
      <c r="X86" s="57">
        <f t="shared" si="5"/>
        <v>0</v>
      </c>
      <c r="Y86" s="64">
        <f t="shared" si="7"/>
        <v>0</v>
      </c>
    </row>
    <row r="87" spans="1:25" ht="30" x14ac:dyDescent="0.25">
      <c r="A87" s="27"/>
      <c r="B87" s="28"/>
      <c r="C87" s="28"/>
      <c r="D87" s="29"/>
      <c r="E87" s="65"/>
      <c r="F87" s="29"/>
      <c r="G87" s="59" t="s">
        <v>45</v>
      </c>
      <c r="H87" s="60" t="s">
        <v>46</v>
      </c>
      <c r="I87" s="61">
        <v>0</v>
      </c>
      <c r="J87" s="61">
        <v>0</v>
      </c>
      <c r="K87" s="61">
        <v>0</v>
      </c>
      <c r="L87" s="57">
        <f t="shared" si="6"/>
        <v>0</v>
      </c>
      <c r="M87" s="61">
        <v>0</v>
      </c>
      <c r="N87" s="61">
        <v>0</v>
      </c>
      <c r="O87" s="61">
        <v>0</v>
      </c>
      <c r="P87" s="57">
        <f t="shared" si="3"/>
        <v>0</v>
      </c>
      <c r="Q87" s="61">
        <v>0</v>
      </c>
      <c r="R87" s="61">
        <v>0</v>
      </c>
      <c r="S87" s="61">
        <v>0</v>
      </c>
      <c r="T87" s="57">
        <f t="shared" si="4"/>
        <v>0</v>
      </c>
      <c r="U87" s="61">
        <v>0</v>
      </c>
      <c r="V87" s="61">
        <v>0</v>
      </c>
      <c r="W87" s="61">
        <v>0</v>
      </c>
      <c r="X87" s="57">
        <f t="shared" si="5"/>
        <v>0</v>
      </c>
      <c r="Y87" s="64">
        <f t="shared" si="7"/>
        <v>0</v>
      </c>
    </row>
    <row r="88" spans="1:25" ht="30" x14ac:dyDescent="0.25">
      <c r="A88" s="22" t="s">
        <v>41</v>
      </c>
      <c r="B88" s="23">
        <v>2.6</v>
      </c>
      <c r="C88" s="23">
        <v>2083</v>
      </c>
      <c r="D88" s="24">
        <v>112</v>
      </c>
      <c r="E88" s="66"/>
      <c r="F88" s="24" t="s">
        <v>41</v>
      </c>
      <c r="G88" s="53" t="s">
        <v>43</v>
      </c>
      <c r="H88" s="54" t="s">
        <v>44</v>
      </c>
      <c r="I88" s="55">
        <f>+I90+I92+I94+I96+I98</f>
        <v>2099000</v>
      </c>
      <c r="J88" s="55">
        <f t="shared" ref="J88:L88" si="12">+J90+J92+J94+J96+J98</f>
        <v>0</v>
      </c>
      <c r="K88" s="55">
        <f t="shared" si="12"/>
        <v>0</v>
      </c>
      <c r="L88" s="55">
        <f t="shared" si="12"/>
        <v>2099000</v>
      </c>
      <c r="M88" s="55">
        <f>+M90+M92+M94+M96+M98</f>
        <v>3150000</v>
      </c>
      <c r="N88" s="55">
        <f t="shared" ref="N88:P88" si="13">+N90+N92+N94+N96+N98</f>
        <v>0</v>
      </c>
      <c r="O88" s="55">
        <f t="shared" si="13"/>
        <v>0</v>
      </c>
      <c r="P88" s="55">
        <f t="shared" si="13"/>
        <v>3150000</v>
      </c>
      <c r="Q88" s="55">
        <f>+Q90+Q92+Q94+Q96+Q98</f>
        <v>0</v>
      </c>
      <c r="R88" s="55">
        <f t="shared" ref="R88:T88" si="14">+R90+R92+R94+R96+R98</f>
        <v>0</v>
      </c>
      <c r="S88" s="55">
        <f t="shared" si="14"/>
        <v>0</v>
      </c>
      <c r="T88" s="55">
        <f t="shared" si="14"/>
        <v>0</v>
      </c>
      <c r="U88" s="55">
        <f>+U90+U92+U94+U96+U98</f>
        <v>0</v>
      </c>
      <c r="V88" s="55">
        <f t="shared" ref="V88:X88" si="15">+V90+V92+V94+V96+V98</f>
        <v>0</v>
      </c>
      <c r="W88" s="55">
        <f t="shared" si="15"/>
        <v>0</v>
      </c>
      <c r="X88" s="55">
        <f t="shared" si="15"/>
        <v>0</v>
      </c>
      <c r="Y88" s="57">
        <f>+Y90+Y92+Y94+Y96+Y98</f>
        <v>5249000</v>
      </c>
    </row>
    <row r="89" spans="1:25" ht="30" x14ac:dyDescent="0.25">
      <c r="A89" s="22"/>
      <c r="B89" s="23"/>
      <c r="C89" s="23"/>
      <c r="D89" s="24"/>
      <c r="E89" s="56"/>
      <c r="F89" s="24"/>
      <c r="G89" s="53" t="s">
        <v>45</v>
      </c>
      <c r="H89" s="54" t="s">
        <v>46</v>
      </c>
      <c r="I89" s="55">
        <f>+I91+I93+I95+I107+I99</f>
        <v>0</v>
      </c>
      <c r="J89" s="55">
        <f t="shared" ref="J89:L89" si="16">+J91+J93+J95+J107+J99</f>
        <v>2099000</v>
      </c>
      <c r="K89" s="55">
        <f t="shared" si="16"/>
        <v>0</v>
      </c>
      <c r="L89" s="55">
        <f t="shared" si="16"/>
        <v>2099000</v>
      </c>
      <c r="M89" s="55">
        <f>+M91+M93+M95+M107+M99</f>
        <v>0</v>
      </c>
      <c r="N89" s="55">
        <f t="shared" ref="N89:P89" si="17">+N91+N93+N95+N107+N99</f>
        <v>150000</v>
      </c>
      <c r="O89" s="55">
        <f t="shared" si="17"/>
        <v>0</v>
      </c>
      <c r="P89" s="55">
        <f t="shared" si="17"/>
        <v>150000</v>
      </c>
      <c r="Q89" s="55">
        <f>+Q91+Q93+Q95+Q107+Q99</f>
        <v>0</v>
      </c>
      <c r="R89" s="55">
        <f t="shared" ref="R89:T89" si="18">+R91+R93+R95+R107+R99</f>
        <v>0</v>
      </c>
      <c r="S89" s="55">
        <f t="shared" si="18"/>
        <v>0</v>
      </c>
      <c r="T89" s="55">
        <f t="shared" si="18"/>
        <v>0</v>
      </c>
      <c r="U89" s="55">
        <f>+U91+U93+U95+U107+U99</f>
        <v>0</v>
      </c>
      <c r="V89" s="55">
        <f t="shared" ref="V89:X89" si="19">+V91+V93+V95+V107+V99</f>
        <v>0</v>
      </c>
      <c r="W89" s="55">
        <f t="shared" si="19"/>
        <v>0</v>
      </c>
      <c r="X89" s="55">
        <f t="shared" si="19"/>
        <v>0</v>
      </c>
      <c r="Y89" s="57">
        <f>+Y91+Y93+Y95+Y97+Y99</f>
        <v>5249000</v>
      </c>
    </row>
    <row r="90" spans="1:25" ht="30" x14ac:dyDescent="0.25">
      <c r="A90" s="27" t="s">
        <v>41</v>
      </c>
      <c r="B90" s="28" t="s">
        <v>81</v>
      </c>
      <c r="C90" s="28">
        <v>2083</v>
      </c>
      <c r="D90" s="29">
        <v>112</v>
      </c>
      <c r="E90" s="58"/>
      <c r="F90" s="29" t="s">
        <v>41</v>
      </c>
      <c r="G90" s="59" t="s">
        <v>43</v>
      </c>
      <c r="H90" s="60" t="s">
        <v>44</v>
      </c>
      <c r="I90" s="61">
        <v>0</v>
      </c>
      <c r="J90" s="61">
        <v>0</v>
      </c>
      <c r="K90" s="61">
        <v>0</v>
      </c>
      <c r="L90" s="57">
        <f t="shared" si="6"/>
        <v>0</v>
      </c>
      <c r="M90" s="61">
        <v>0</v>
      </c>
      <c r="N90" s="61">
        <v>0</v>
      </c>
      <c r="O90" s="61">
        <v>0</v>
      </c>
      <c r="P90" s="57">
        <f t="shared" si="3"/>
        <v>0</v>
      </c>
      <c r="Q90" s="61">
        <v>0</v>
      </c>
      <c r="R90" s="61">
        <v>0</v>
      </c>
      <c r="S90" s="61">
        <v>0</v>
      </c>
      <c r="T90" s="57">
        <f t="shared" si="4"/>
        <v>0</v>
      </c>
      <c r="U90" s="61">
        <v>0</v>
      </c>
      <c r="V90" s="61">
        <v>0</v>
      </c>
      <c r="W90" s="61">
        <v>0</v>
      </c>
      <c r="X90" s="57">
        <f t="shared" si="5"/>
        <v>0</v>
      </c>
      <c r="Y90" s="64">
        <f t="shared" si="7"/>
        <v>0</v>
      </c>
    </row>
    <row r="91" spans="1:25" ht="30" x14ac:dyDescent="0.25">
      <c r="A91" s="27"/>
      <c r="B91" s="28"/>
      <c r="C91" s="28"/>
      <c r="D91" s="29"/>
      <c r="E91" s="65"/>
      <c r="F91" s="29"/>
      <c r="G91" s="59" t="s">
        <v>45</v>
      </c>
      <c r="H91" s="60" t="s">
        <v>46</v>
      </c>
      <c r="I91" s="61">
        <v>0</v>
      </c>
      <c r="J91" s="61">
        <v>0</v>
      </c>
      <c r="K91" s="61">
        <v>0</v>
      </c>
      <c r="L91" s="57">
        <f t="shared" si="6"/>
        <v>0</v>
      </c>
      <c r="M91" s="61">
        <v>0</v>
      </c>
      <c r="N91" s="61">
        <v>0</v>
      </c>
      <c r="O91" s="61">
        <v>0</v>
      </c>
      <c r="P91" s="57">
        <f t="shared" si="3"/>
        <v>0</v>
      </c>
      <c r="Q91" s="61">
        <v>0</v>
      </c>
      <c r="R91" s="61">
        <v>0</v>
      </c>
      <c r="S91" s="61">
        <v>0</v>
      </c>
      <c r="T91" s="57">
        <f t="shared" si="4"/>
        <v>0</v>
      </c>
      <c r="U91" s="61">
        <v>0</v>
      </c>
      <c r="V91" s="61">
        <v>0</v>
      </c>
      <c r="W91" s="61">
        <v>0</v>
      </c>
      <c r="X91" s="57">
        <f t="shared" si="5"/>
        <v>0</v>
      </c>
      <c r="Y91" s="64">
        <f t="shared" si="7"/>
        <v>0</v>
      </c>
    </row>
    <row r="92" spans="1:25" ht="30" x14ac:dyDescent="0.25">
      <c r="A92" s="27" t="s">
        <v>41</v>
      </c>
      <c r="B92" s="28" t="s">
        <v>82</v>
      </c>
      <c r="C92" s="28">
        <v>2083</v>
      </c>
      <c r="D92" s="29">
        <v>112</v>
      </c>
      <c r="E92" s="58"/>
      <c r="F92" s="29" t="s">
        <v>41</v>
      </c>
      <c r="G92" s="59" t="s">
        <v>43</v>
      </c>
      <c r="H92" s="60" t="s">
        <v>44</v>
      </c>
      <c r="I92" s="61">
        <v>0</v>
      </c>
      <c r="J92" s="61">
        <v>0</v>
      </c>
      <c r="K92" s="61">
        <v>0</v>
      </c>
      <c r="L92" s="57">
        <f t="shared" si="6"/>
        <v>0</v>
      </c>
      <c r="M92" s="61">
        <v>0</v>
      </c>
      <c r="N92" s="61">
        <v>0</v>
      </c>
      <c r="O92" s="61">
        <v>0</v>
      </c>
      <c r="P92" s="57">
        <f t="shared" si="3"/>
        <v>0</v>
      </c>
      <c r="Q92" s="61">
        <v>0</v>
      </c>
      <c r="R92" s="61">
        <v>0</v>
      </c>
      <c r="S92" s="61">
        <v>0</v>
      </c>
      <c r="T92" s="57">
        <f t="shared" si="4"/>
        <v>0</v>
      </c>
      <c r="U92" s="61">
        <v>0</v>
      </c>
      <c r="V92" s="61">
        <v>0</v>
      </c>
      <c r="W92" s="61">
        <v>0</v>
      </c>
      <c r="X92" s="57">
        <f t="shared" si="5"/>
        <v>0</v>
      </c>
      <c r="Y92" s="64">
        <f t="shared" si="7"/>
        <v>0</v>
      </c>
    </row>
    <row r="93" spans="1:25" ht="30" x14ac:dyDescent="0.25">
      <c r="A93" s="27"/>
      <c r="B93" s="28"/>
      <c r="C93" s="28"/>
      <c r="D93" s="29"/>
      <c r="E93" s="65"/>
      <c r="F93" s="29"/>
      <c r="G93" s="59" t="s">
        <v>45</v>
      </c>
      <c r="H93" s="60" t="s">
        <v>46</v>
      </c>
      <c r="I93" s="61">
        <v>0</v>
      </c>
      <c r="J93" s="61">
        <v>0</v>
      </c>
      <c r="K93" s="61">
        <v>0</v>
      </c>
      <c r="L93" s="57">
        <f t="shared" si="6"/>
        <v>0</v>
      </c>
      <c r="M93" s="61">
        <v>0</v>
      </c>
      <c r="N93" s="61">
        <v>0</v>
      </c>
      <c r="O93" s="61">
        <v>0</v>
      </c>
      <c r="P93" s="57">
        <f t="shared" si="3"/>
        <v>0</v>
      </c>
      <c r="Q93" s="61">
        <v>0</v>
      </c>
      <c r="R93" s="61">
        <v>0</v>
      </c>
      <c r="S93" s="61">
        <v>0</v>
      </c>
      <c r="T93" s="57">
        <f t="shared" si="4"/>
        <v>0</v>
      </c>
      <c r="U93" s="61">
        <v>0</v>
      </c>
      <c r="V93" s="61">
        <v>0</v>
      </c>
      <c r="W93" s="61">
        <v>0</v>
      </c>
      <c r="X93" s="57">
        <f t="shared" si="5"/>
        <v>0</v>
      </c>
      <c r="Y93" s="64">
        <f t="shared" si="7"/>
        <v>0</v>
      </c>
    </row>
    <row r="94" spans="1:25" ht="30" x14ac:dyDescent="0.25">
      <c r="A94" s="27" t="s">
        <v>41</v>
      </c>
      <c r="B94" s="28" t="s">
        <v>83</v>
      </c>
      <c r="C94" s="28">
        <v>2083</v>
      </c>
      <c r="D94" s="29">
        <v>112</v>
      </c>
      <c r="E94" s="58"/>
      <c r="F94" s="29" t="s">
        <v>41</v>
      </c>
      <c r="G94" s="59" t="s">
        <v>43</v>
      </c>
      <c r="H94" s="60" t="s">
        <v>44</v>
      </c>
      <c r="I94" s="61">
        <v>0</v>
      </c>
      <c r="J94" s="61">
        <v>0</v>
      </c>
      <c r="K94" s="61">
        <v>0</v>
      </c>
      <c r="L94" s="57">
        <f t="shared" si="6"/>
        <v>0</v>
      </c>
      <c r="M94" s="61">
        <v>0</v>
      </c>
      <c r="N94" s="61">
        <v>0</v>
      </c>
      <c r="O94" s="61"/>
      <c r="P94" s="57">
        <f t="shared" si="3"/>
        <v>0</v>
      </c>
      <c r="Q94" s="61">
        <v>0</v>
      </c>
      <c r="R94" s="61">
        <v>0</v>
      </c>
      <c r="S94" s="61">
        <v>0</v>
      </c>
      <c r="T94" s="57">
        <f t="shared" si="4"/>
        <v>0</v>
      </c>
      <c r="U94" s="61">
        <v>0</v>
      </c>
      <c r="V94" s="61">
        <v>0</v>
      </c>
      <c r="W94" s="61">
        <v>0</v>
      </c>
      <c r="X94" s="57">
        <f t="shared" si="5"/>
        <v>0</v>
      </c>
      <c r="Y94" s="64">
        <f t="shared" si="7"/>
        <v>0</v>
      </c>
    </row>
    <row r="95" spans="1:25" ht="30" x14ac:dyDescent="0.25">
      <c r="A95" s="27"/>
      <c r="B95" s="28"/>
      <c r="C95" s="28"/>
      <c r="D95" s="29"/>
      <c r="E95" s="65"/>
      <c r="F95" s="29"/>
      <c r="G95" s="59" t="s">
        <v>45</v>
      </c>
      <c r="H95" s="60" t="s">
        <v>46</v>
      </c>
      <c r="I95" s="61">
        <v>0</v>
      </c>
      <c r="J95" s="61">
        <v>0</v>
      </c>
      <c r="K95" s="61">
        <v>0</v>
      </c>
      <c r="L95" s="57">
        <f t="shared" si="6"/>
        <v>0</v>
      </c>
      <c r="M95" s="61">
        <v>0</v>
      </c>
      <c r="N95" s="61">
        <v>0</v>
      </c>
      <c r="O95" s="61">
        <v>0</v>
      </c>
      <c r="P95" s="57">
        <f t="shared" si="3"/>
        <v>0</v>
      </c>
      <c r="Q95" s="61">
        <v>0</v>
      </c>
      <c r="R95" s="61">
        <v>0</v>
      </c>
      <c r="S95" s="61">
        <v>0</v>
      </c>
      <c r="T95" s="57">
        <f t="shared" si="4"/>
        <v>0</v>
      </c>
      <c r="U95" s="61">
        <v>0</v>
      </c>
      <c r="V95" s="61">
        <v>0</v>
      </c>
      <c r="W95" s="61">
        <v>0</v>
      </c>
      <c r="X95" s="57">
        <f t="shared" si="5"/>
        <v>0</v>
      </c>
      <c r="Y95" s="64">
        <f t="shared" si="7"/>
        <v>0</v>
      </c>
    </row>
    <row r="96" spans="1:25" ht="30" x14ac:dyDescent="0.25">
      <c r="A96" s="27" t="s">
        <v>41</v>
      </c>
      <c r="B96" s="28" t="s">
        <v>84</v>
      </c>
      <c r="C96" s="28">
        <v>2083</v>
      </c>
      <c r="D96" s="29">
        <v>112</v>
      </c>
      <c r="E96" s="58"/>
      <c r="F96" s="29" t="s">
        <v>41</v>
      </c>
      <c r="G96" s="59" t="s">
        <v>43</v>
      </c>
      <c r="H96" s="60" t="s">
        <v>44</v>
      </c>
      <c r="I96" s="61">
        <v>0</v>
      </c>
      <c r="J96" s="61">
        <v>0</v>
      </c>
      <c r="K96" s="61">
        <v>0</v>
      </c>
      <c r="L96" s="57">
        <f>SUM(I96:K96)</f>
        <v>0</v>
      </c>
      <c r="M96" s="61">
        <v>3000000</v>
      </c>
      <c r="N96" s="61">
        <v>0</v>
      </c>
      <c r="O96" s="61">
        <v>0</v>
      </c>
      <c r="P96" s="57">
        <f t="shared" si="3"/>
        <v>3000000</v>
      </c>
      <c r="Q96" s="61">
        <v>0</v>
      </c>
      <c r="R96" s="61">
        <v>0</v>
      </c>
      <c r="S96" s="61">
        <v>0</v>
      </c>
      <c r="T96" s="57">
        <f t="shared" si="4"/>
        <v>0</v>
      </c>
      <c r="U96" s="61">
        <v>0</v>
      </c>
      <c r="V96" s="61">
        <v>0</v>
      </c>
      <c r="W96" s="61">
        <v>0</v>
      </c>
      <c r="X96" s="57">
        <f t="shared" si="5"/>
        <v>0</v>
      </c>
      <c r="Y96" s="64">
        <f t="shared" si="7"/>
        <v>3000000</v>
      </c>
    </row>
    <row r="97" spans="1:25" ht="30" x14ac:dyDescent="0.25">
      <c r="A97" s="27"/>
      <c r="B97" s="28"/>
      <c r="C97" s="28"/>
      <c r="D97" s="29"/>
      <c r="E97" s="65"/>
      <c r="F97" s="29"/>
      <c r="G97" s="59" t="s">
        <v>45</v>
      </c>
      <c r="H97" s="60" t="s">
        <v>46</v>
      </c>
      <c r="I97" s="61">
        <v>0</v>
      </c>
      <c r="J97" s="61">
        <v>0</v>
      </c>
      <c r="K97" s="61">
        <v>0</v>
      </c>
      <c r="L97" s="57">
        <f>SUM(I97:K97)</f>
        <v>0</v>
      </c>
      <c r="M97" s="61">
        <v>0</v>
      </c>
      <c r="N97" s="61">
        <v>3000000</v>
      </c>
      <c r="O97" s="61"/>
      <c r="P97" s="57">
        <f t="shared" si="3"/>
        <v>3000000</v>
      </c>
      <c r="Q97" s="61">
        <v>0</v>
      </c>
      <c r="R97" s="61">
        <v>0</v>
      </c>
      <c r="S97" s="61">
        <v>0</v>
      </c>
      <c r="T97" s="57">
        <f t="shared" si="4"/>
        <v>0</v>
      </c>
      <c r="U97" s="61">
        <v>0</v>
      </c>
      <c r="V97" s="61">
        <v>0</v>
      </c>
      <c r="W97" s="61">
        <v>0</v>
      </c>
      <c r="X97" s="57">
        <f t="shared" si="5"/>
        <v>0</v>
      </c>
      <c r="Y97" s="64">
        <f t="shared" si="7"/>
        <v>3000000</v>
      </c>
    </row>
    <row r="98" spans="1:25" ht="30" x14ac:dyDescent="0.25">
      <c r="A98" s="27" t="s">
        <v>41</v>
      </c>
      <c r="B98" s="28" t="s">
        <v>86</v>
      </c>
      <c r="C98" s="28">
        <v>2083</v>
      </c>
      <c r="D98" s="29">
        <v>112</v>
      </c>
      <c r="E98" s="58"/>
      <c r="F98" s="29" t="s">
        <v>41</v>
      </c>
      <c r="G98" s="59" t="s">
        <v>43</v>
      </c>
      <c r="H98" s="60" t="s">
        <v>44</v>
      </c>
      <c r="I98" s="61">
        <v>2099000</v>
      </c>
      <c r="J98" s="61">
        <v>0</v>
      </c>
      <c r="K98" s="61">
        <v>0</v>
      </c>
      <c r="L98" s="57">
        <f t="shared" si="6"/>
        <v>2099000</v>
      </c>
      <c r="M98" s="61">
        <v>150000</v>
      </c>
      <c r="N98" s="61">
        <v>0</v>
      </c>
      <c r="O98" s="61">
        <v>0</v>
      </c>
      <c r="P98" s="57">
        <f t="shared" si="3"/>
        <v>150000</v>
      </c>
      <c r="Q98" s="61">
        <v>0</v>
      </c>
      <c r="R98" s="61">
        <v>0</v>
      </c>
      <c r="S98" s="61">
        <v>0</v>
      </c>
      <c r="T98" s="57">
        <f t="shared" si="4"/>
        <v>0</v>
      </c>
      <c r="U98" s="61">
        <v>0</v>
      </c>
      <c r="V98" s="61">
        <v>0</v>
      </c>
      <c r="W98" s="61">
        <v>0</v>
      </c>
      <c r="X98" s="57">
        <f t="shared" si="5"/>
        <v>0</v>
      </c>
      <c r="Y98" s="64">
        <f t="shared" si="7"/>
        <v>2249000</v>
      </c>
    </row>
    <row r="99" spans="1:25" ht="30" x14ac:dyDescent="0.25">
      <c r="A99" s="27"/>
      <c r="B99" s="28"/>
      <c r="C99" s="28"/>
      <c r="D99" s="29"/>
      <c r="E99" s="65"/>
      <c r="F99" s="29"/>
      <c r="G99" s="59" t="s">
        <v>45</v>
      </c>
      <c r="H99" s="60" t="s">
        <v>46</v>
      </c>
      <c r="I99" s="61">
        <v>0</v>
      </c>
      <c r="J99" s="61">
        <v>2099000</v>
      </c>
      <c r="K99" s="61">
        <v>0</v>
      </c>
      <c r="L99" s="57">
        <f t="shared" si="6"/>
        <v>2099000</v>
      </c>
      <c r="M99" s="61">
        <v>0</v>
      </c>
      <c r="N99" s="61">
        <v>150000</v>
      </c>
      <c r="O99" s="61"/>
      <c r="P99" s="57">
        <f t="shared" si="3"/>
        <v>150000</v>
      </c>
      <c r="Q99" s="61">
        <v>0</v>
      </c>
      <c r="R99" s="61">
        <v>0</v>
      </c>
      <c r="S99" s="61">
        <v>0</v>
      </c>
      <c r="T99" s="57">
        <f t="shared" si="4"/>
        <v>0</v>
      </c>
      <c r="U99" s="61">
        <v>0</v>
      </c>
      <c r="V99" s="61">
        <v>0</v>
      </c>
      <c r="W99" s="61">
        <v>0</v>
      </c>
      <c r="X99" s="57">
        <f t="shared" si="5"/>
        <v>0</v>
      </c>
      <c r="Y99" s="64">
        <f t="shared" si="7"/>
        <v>2249000</v>
      </c>
    </row>
    <row r="100" spans="1:25" ht="30" x14ac:dyDescent="0.25">
      <c r="A100" s="22" t="s">
        <v>41</v>
      </c>
      <c r="B100" s="23">
        <v>2.7</v>
      </c>
      <c r="C100" s="23">
        <v>2083</v>
      </c>
      <c r="D100" s="24">
        <v>112</v>
      </c>
      <c r="E100" s="66"/>
      <c r="F100" s="24" t="s">
        <v>41</v>
      </c>
      <c r="G100" s="53" t="s">
        <v>43</v>
      </c>
      <c r="H100" s="54" t="s">
        <v>44</v>
      </c>
      <c r="I100" s="67">
        <f>+I102+I104+I106</f>
        <v>0</v>
      </c>
      <c r="J100" s="67">
        <f t="shared" ref="J100:Y101" si="20">+J102+J104+J106</f>
        <v>0</v>
      </c>
      <c r="K100" s="67">
        <f t="shared" si="20"/>
        <v>0</v>
      </c>
      <c r="L100" s="63">
        <f t="shared" si="20"/>
        <v>0</v>
      </c>
      <c r="M100" s="67">
        <f t="shared" si="20"/>
        <v>0</v>
      </c>
      <c r="N100" s="67">
        <f t="shared" si="20"/>
        <v>0</v>
      </c>
      <c r="O100" s="67">
        <f t="shared" si="20"/>
        <v>0</v>
      </c>
      <c r="P100" s="63">
        <f t="shared" si="20"/>
        <v>0</v>
      </c>
      <c r="Q100" s="67">
        <f t="shared" si="20"/>
        <v>0</v>
      </c>
      <c r="R100" s="67">
        <f t="shared" si="20"/>
        <v>0</v>
      </c>
      <c r="S100" s="67">
        <f t="shared" si="20"/>
        <v>0</v>
      </c>
      <c r="T100" s="63">
        <f t="shared" si="20"/>
        <v>0</v>
      </c>
      <c r="U100" s="67">
        <f t="shared" si="20"/>
        <v>0</v>
      </c>
      <c r="V100" s="67">
        <f t="shared" si="20"/>
        <v>0</v>
      </c>
      <c r="W100" s="67">
        <f t="shared" si="20"/>
        <v>0</v>
      </c>
      <c r="X100" s="63">
        <f t="shared" si="20"/>
        <v>0</v>
      </c>
      <c r="Y100" s="63">
        <f t="shared" si="20"/>
        <v>0</v>
      </c>
    </row>
    <row r="101" spans="1:25" ht="30" x14ac:dyDescent="0.25">
      <c r="A101" s="22"/>
      <c r="B101" s="23"/>
      <c r="C101" s="23"/>
      <c r="D101" s="24"/>
      <c r="E101" s="56"/>
      <c r="F101" s="24"/>
      <c r="G101" s="53" t="s">
        <v>45</v>
      </c>
      <c r="H101" s="54" t="s">
        <v>46</v>
      </c>
      <c r="I101" s="67">
        <f>+I103+I105+I107</f>
        <v>0</v>
      </c>
      <c r="J101" s="67">
        <f t="shared" si="20"/>
        <v>0</v>
      </c>
      <c r="K101" s="67">
        <f t="shared" si="20"/>
        <v>0</v>
      </c>
      <c r="L101" s="63">
        <f t="shared" si="20"/>
        <v>0</v>
      </c>
      <c r="M101" s="67">
        <f t="shared" si="20"/>
        <v>0</v>
      </c>
      <c r="N101" s="67">
        <f t="shared" si="20"/>
        <v>0</v>
      </c>
      <c r="O101" s="67">
        <f t="shared" si="20"/>
        <v>0</v>
      </c>
      <c r="P101" s="63">
        <f t="shared" si="20"/>
        <v>0</v>
      </c>
      <c r="Q101" s="67">
        <f t="shared" si="20"/>
        <v>0</v>
      </c>
      <c r="R101" s="67">
        <f t="shared" si="20"/>
        <v>0</v>
      </c>
      <c r="S101" s="67">
        <f t="shared" si="20"/>
        <v>0</v>
      </c>
      <c r="T101" s="63">
        <f t="shared" si="20"/>
        <v>0</v>
      </c>
      <c r="U101" s="67">
        <f t="shared" si="20"/>
        <v>0</v>
      </c>
      <c r="V101" s="67">
        <f t="shared" si="20"/>
        <v>0</v>
      </c>
      <c r="W101" s="67">
        <f t="shared" si="20"/>
        <v>0</v>
      </c>
      <c r="X101" s="63">
        <f t="shared" si="20"/>
        <v>0</v>
      </c>
      <c r="Y101" s="63">
        <f t="shared" si="20"/>
        <v>0</v>
      </c>
    </row>
    <row r="102" spans="1:25" ht="30" x14ac:dyDescent="0.25">
      <c r="A102" s="68" t="s">
        <v>41</v>
      </c>
      <c r="B102" s="68" t="s">
        <v>87</v>
      </c>
      <c r="C102" s="68">
        <v>2083</v>
      </c>
      <c r="D102" s="58">
        <v>112</v>
      </c>
      <c r="E102" s="58"/>
      <c r="F102" s="58" t="s">
        <v>41</v>
      </c>
      <c r="G102" s="59" t="s">
        <v>43</v>
      </c>
      <c r="H102" s="60" t="s">
        <v>44</v>
      </c>
      <c r="I102" s="61">
        <v>0</v>
      </c>
      <c r="J102" s="61">
        <v>0</v>
      </c>
      <c r="K102" s="61">
        <v>0</v>
      </c>
      <c r="L102" s="63">
        <f t="shared" si="6"/>
        <v>0</v>
      </c>
      <c r="M102" s="61">
        <v>0</v>
      </c>
      <c r="N102" s="61">
        <v>0</v>
      </c>
      <c r="O102" s="61">
        <v>0</v>
      </c>
      <c r="P102" s="63">
        <f t="shared" si="3"/>
        <v>0</v>
      </c>
      <c r="Q102" s="61">
        <v>0</v>
      </c>
      <c r="R102" s="61">
        <v>0</v>
      </c>
      <c r="S102" s="61">
        <v>0</v>
      </c>
      <c r="T102" s="63">
        <f t="shared" si="4"/>
        <v>0</v>
      </c>
      <c r="U102" s="61">
        <v>0</v>
      </c>
      <c r="V102" s="61">
        <v>0</v>
      </c>
      <c r="W102" s="61">
        <v>0</v>
      </c>
      <c r="X102" s="63">
        <f t="shared" si="5"/>
        <v>0</v>
      </c>
      <c r="Y102" s="69">
        <f t="shared" si="7"/>
        <v>0</v>
      </c>
    </row>
    <row r="103" spans="1:25" ht="30" x14ac:dyDescent="0.25">
      <c r="A103" s="70"/>
      <c r="B103" s="70"/>
      <c r="C103" s="70"/>
      <c r="D103" s="65"/>
      <c r="E103" s="65"/>
      <c r="F103" s="65"/>
      <c r="G103" s="59" t="s">
        <v>45</v>
      </c>
      <c r="H103" s="60" t="s">
        <v>46</v>
      </c>
      <c r="I103" s="61">
        <v>0</v>
      </c>
      <c r="J103" s="61">
        <v>0</v>
      </c>
      <c r="K103" s="61">
        <v>0</v>
      </c>
      <c r="L103" s="63">
        <f t="shared" si="6"/>
        <v>0</v>
      </c>
      <c r="M103" s="61">
        <v>0</v>
      </c>
      <c r="N103" s="61">
        <v>0</v>
      </c>
      <c r="O103" s="61">
        <v>0</v>
      </c>
      <c r="P103" s="63">
        <f t="shared" si="3"/>
        <v>0</v>
      </c>
      <c r="Q103" s="61">
        <v>0</v>
      </c>
      <c r="R103" s="61">
        <v>0</v>
      </c>
      <c r="S103" s="61">
        <v>0</v>
      </c>
      <c r="T103" s="63">
        <f t="shared" si="4"/>
        <v>0</v>
      </c>
      <c r="U103" s="61">
        <v>0</v>
      </c>
      <c r="V103" s="61">
        <v>0</v>
      </c>
      <c r="W103" s="61">
        <v>0</v>
      </c>
      <c r="X103" s="63">
        <f t="shared" si="5"/>
        <v>0</v>
      </c>
      <c r="Y103" s="69">
        <f t="shared" si="7"/>
        <v>0</v>
      </c>
    </row>
    <row r="104" spans="1:25" ht="30" x14ac:dyDescent="0.25">
      <c r="A104" s="68" t="s">
        <v>41</v>
      </c>
      <c r="B104" s="68" t="s">
        <v>88</v>
      </c>
      <c r="C104" s="68">
        <v>2083</v>
      </c>
      <c r="D104" s="58">
        <v>112</v>
      </c>
      <c r="E104" s="58"/>
      <c r="F104" s="58" t="s">
        <v>41</v>
      </c>
      <c r="G104" s="59" t="s">
        <v>43</v>
      </c>
      <c r="H104" s="60" t="s">
        <v>44</v>
      </c>
      <c r="I104" s="61">
        <v>0</v>
      </c>
      <c r="J104" s="61">
        <v>0</v>
      </c>
      <c r="K104" s="61">
        <v>0</v>
      </c>
      <c r="L104" s="63">
        <f t="shared" si="6"/>
        <v>0</v>
      </c>
      <c r="M104" s="61">
        <v>0</v>
      </c>
      <c r="N104" s="61">
        <v>0</v>
      </c>
      <c r="O104" s="61">
        <v>0</v>
      </c>
      <c r="P104" s="63">
        <f t="shared" si="3"/>
        <v>0</v>
      </c>
      <c r="Q104" s="61">
        <v>0</v>
      </c>
      <c r="R104" s="61">
        <v>0</v>
      </c>
      <c r="S104" s="61">
        <v>0</v>
      </c>
      <c r="T104" s="63">
        <f t="shared" si="4"/>
        <v>0</v>
      </c>
      <c r="U104" s="61">
        <v>0</v>
      </c>
      <c r="V104" s="61">
        <v>0</v>
      </c>
      <c r="W104" s="61">
        <v>0</v>
      </c>
      <c r="X104" s="63">
        <f t="shared" si="5"/>
        <v>0</v>
      </c>
      <c r="Y104" s="69">
        <f t="shared" si="7"/>
        <v>0</v>
      </c>
    </row>
    <row r="105" spans="1:25" ht="30" x14ac:dyDescent="0.25">
      <c r="A105" s="70"/>
      <c r="B105" s="70"/>
      <c r="C105" s="70"/>
      <c r="D105" s="65"/>
      <c r="E105" s="65"/>
      <c r="F105" s="65"/>
      <c r="G105" s="59" t="s">
        <v>45</v>
      </c>
      <c r="H105" s="60" t="s">
        <v>46</v>
      </c>
      <c r="I105" s="61">
        <v>0</v>
      </c>
      <c r="J105" s="61">
        <v>0</v>
      </c>
      <c r="K105" s="61">
        <v>0</v>
      </c>
      <c r="L105" s="63">
        <f t="shared" si="6"/>
        <v>0</v>
      </c>
      <c r="M105" s="61">
        <v>0</v>
      </c>
      <c r="N105" s="61">
        <v>0</v>
      </c>
      <c r="O105" s="61">
        <v>0</v>
      </c>
      <c r="P105" s="63">
        <f t="shared" si="3"/>
        <v>0</v>
      </c>
      <c r="Q105" s="61">
        <v>0</v>
      </c>
      <c r="R105" s="61">
        <v>0</v>
      </c>
      <c r="S105" s="61">
        <v>0</v>
      </c>
      <c r="T105" s="63">
        <f t="shared" si="4"/>
        <v>0</v>
      </c>
      <c r="U105" s="61">
        <v>0</v>
      </c>
      <c r="V105" s="61">
        <v>0</v>
      </c>
      <c r="W105" s="61">
        <v>0</v>
      </c>
      <c r="X105" s="63">
        <f t="shared" si="5"/>
        <v>0</v>
      </c>
      <c r="Y105" s="69">
        <f t="shared" si="7"/>
        <v>0</v>
      </c>
    </row>
    <row r="106" spans="1:25" ht="30" x14ac:dyDescent="0.25">
      <c r="A106" s="68" t="s">
        <v>41</v>
      </c>
      <c r="B106" s="68" t="s">
        <v>89</v>
      </c>
      <c r="C106" s="68">
        <v>2083</v>
      </c>
      <c r="D106" s="58">
        <v>112</v>
      </c>
      <c r="E106" s="58"/>
      <c r="F106" s="58" t="s">
        <v>41</v>
      </c>
      <c r="G106" s="59" t="s">
        <v>43</v>
      </c>
      <c r="H106" s="60" t="s">
        <v>44</v>
      </c>
      <c r="I106" s="61">
        <v>0</v>
      </c>
      <c r="J106" s="61">
        <v>0</v>
      </c>
      <c r="K106" s="61">
        <v>0</v>
      </c>
      <c r="L106" s="63">
        <f t="shared" si="6"/>
        <v>0</v>
      </c>
      <c r="M106" s="61">
        <v>0</v>
      </c>
      <c r="N106" s="61">
        <v>0</v>
      </c>
      <c r="O106" s="61">
        <v>0</v>
      </c>
      <c r="P106" s="63">
        <f t="shared" si="3"/>
        <v>0</v>
      </c>
      <c r="Q106" s="61">
        <v>0</v>
      </c>
      <c r="R106" s="61">
        <v>0</v>
      </c>
      <c r="S106" s="61">
        <v>0</v>
      </c>
      <c r="T106" s="63">
        <f t="shared" si="4"/>
        <v>0</v>
      </c>
      <c r="U106" s="61">
        <v>0</v>
      </c>
      <c r="V106" s="61">
        <v>0</v>
      </c>
      <c r="W106" s="61">
        <v>0</v>
      </c>
      <c r="X106" s="63">
        <f t="shared" si="5"/>
        <v>0</v>
      </c>
      <c r="Y106" s="69">
        <f t="shared" si="7"/>
        <v>0</v>
      </c>
    </row>
    <row r="107" spans="1:25" ht="30" x14ac:dyDescent="0.25">
      <c r="A107" s="70"/>
      <c r="B107" s="70"/>
      <c r="C107" s="70"/>
      <c r="D107" s="65"/>
      <c r="E107" s="65"/>
      <c r="F107" s="65"/>
      <c r="G107" s="59" t="s">
        <v>45</v>
      </c>
      <c r="H107" s="60" t="s">
        <v>46</v>
      </c>
      <c r="I107" s="61">
        <v>0</v>
      </c>
      <c r="J107" s="61">
        <v>0</v>
      </c>
      <c r="K107" s="61">
        <v>0</v>
      </c>
      <c r="L107" s="63">
        <f t="shared" si="6"/>
        <v>0</v>
      </c>
      <c r="M107" s="61">
        <v>0</v>
      </c>
      <c r="N107" s="61">
        <v>0</v>
      </c>
      <c r="O107" s="61">
        <v>0</v>
      </c>
      <c r="P107" s="63">
        <f t="shared" si="3"/>
        <v>0</v>
      </c>
      <c r="Q107" s="61">
        <v>0</v>
      </c>
      <c r="R107" s="61">
        <v>0</v>
      </c>
      <c r="S107" s="61">
        <v>0</v>
      </c>
      <c r="T107" s="63">
        <f t="shared" si="4"/>
        <v>0</v>
      </c>
      <c r="U107" s="61">
        <v>0</v>
      </c>
      <c r="V107" s="61">
        <v>0</v>
      </c>
      <c r="W107" s="61">
        <v>0</v>
      </c>
      <c r="X107" s="63">
        <f t="shared" si="5"/>
        <v>0</v>
      </c>
      <c r="Y107" s="69">
        <f t="shared" si="7"/>
        <v>0</v>
      </c>
    </row>
    <row r="108" spans="1:25" ht="24" x14ac:dyDescent="0.25">
      <c r="A108" s="14"/>
      <c r="B108" s="14"/>
      <c r="C108" s="14"/>
      <c r="H108" s="38" t="s">
        <v>90</v>
      </c>
      <c r="I108" s="39">
        <f t="shared" ref="I108:Y109" si="21">SUM(I14,I24,I44,I64,I78,I88,I100)</f>
        <v>2324000</v>
      </c>
      <c r="J108" s="39">
        <f t="shared" si="21"/>
        <v>0</v>
      </c>
      <c r="K108" s="39">
        <f t="shared" si="21"/>
        <v>0</v>
      </c>
      <c r="L108" s="39">
        <f t="shared" si="21"/>
        <v>2324000</v>
      </c>
      <c r="M108" s="39">
        <f t="shared" si="21"/>
        <v>3831130</v>
      </c>
      <c r="N108" s="39">
        <f t="shared" si="21"/>
        <v>0</v>
      </c>
      <c r="O108" s="39">
        <f t="shared" si="21"/>
        <v>0</v>
      </c>
      <c r="P108" s="39">
        <f t="shared" si="21"/>
        <v>3831130</v>
      </c>
      <c r="Q108" s="39">
        <f t="shared" si="21"/>
        <v>525000</v>
      </c>
      <c r="R108" s="39">
        <f t="shared" si="21"/>
        <v>0</v>
      </c>
      <c r="S108" s="39">
        <f t="shared" si="21"/>
        <v>0</v>
      </c>
      <c r="T108" s="39">
        <f t="shared" si="21"/>
        <v>525000</v>
      </c>
      <c r="U108" s="39">
        <f t="shared" si="21"/>
        <v>501841</v>
      </c>
      <c r="V108" s="39">
        <f t="shared" si="21"/>
        <v>0</v>
      </c>
      <c r="W108" s="39">
        <f t="shared" si="21"/>
        <v>0</v>
      </c>
      <c r="X108" s="39">
        <f t="shared" si="21"/>
        <v>501841</v>
      </c>
      <c r="Y108" s="39">
        <f t="shared" si="21"/>
        <v>7181971</v>
      </c>
    </row>
    <row r="109" spans="1:25" x14ac:dyDescent="0.25">
      <c r="A109" s="14"/>
      <c r="B109" s="14"/>
      <c r="C109" s="14"/>
      <c r="H109" s="40" t="s">
        <v>91</v>
      </c>
      <c r="I109" s="39">
        <f t="shared" si="21"/>
        <v>75000</v>
      </c>
      <c r="J109" s="39">
        <f t="shared" si="21"/>
        <v>2174000</v>
      </c>
      <c r="K109" s="39">
        <f t="shared" si="21"/>
        <v>75000</v>
      </c>
      <c r="L109" s="39">
        <f t="shared" si="21"/>
        <v>2324000</v>
      </c>
      <c r="M109" s="39">
        <f t="shared" si="21"/>
        <v>181130</v>
      </c>
      <c r="N109" s="39">
        <f t="shared" si="21"/>
        <v>425000</v>
      </c>
      <c r="O109" s="39">
        <f t="shared" si="21"/>
        <v>225000</v>
      </c>
      <c r="P109" s="39">
        <f t="shared" si="21"/>
        <v>831130</v>
      </c>
      <c r="Q109" s="39">
        <f t="shared" si="21"/>
        <v>175000</v>
      </c>
      <c r="R109" s="39">
        <f t="shared" si="21"/>
        <v>175000</v>
      </c>
      <c r="S109" s="39">
        <f t="shared" si="21"/>
        <v>175000</v>
      </c>
      <c r="T109" s="39">
        <f t="shared" si="21"/>
        <v>525000</v>
      </c>
      <c r="U109" s="39">
        <f t="shared" si="21"/>
        <v>301841</v>
      </c>
      <c r="V109" s="39">
        <f t="shared" si="21"/>
        <v>100000</v>
      </c>
      <c r="W109" s="39">
        <f t="shared" si="21"/>
        <v>100000</v>
      </c>
      <c r="X109" s="39">
        <f t="shared" si="21"/>
        <v>501841</v>
      </c>
      <c r="Y109" s="39">
        <f t="shared" si="21"/>
        <v>7181971</v>
      </c>
    </row>
  </sheetData>
  <mergeCells count="295">
    <mergeCell ref="A106:A107"/>
    <mergeCell ref="B106:B107"/>
    <mergeCell ref="C106:C107"/>
    <mergeCell ref="D106:D107"/>
    <mergeCell ref="E106:E107"/>
    <mergeCell ref="F106:F107"/>
    <mergeCell ref="A104:A105"/>
    <mergeCell ref="B104:B105"/>
    <mergeCell ref="C104:C105"/>
    <mergeCell ref="D104:D105"/>
    <mergeCell ref="E104:E105"/>
    <mergeCell ref="F104:F105"/>
    <mergeCell ref="A102:A103"/>
    <mergeCell ref="B102:B103"/>
    <mergeCell ref="C102:C103"/>
    <mergeCell ref="D102:D103"/>
    <mergeCell ref="E102:E103"/>
    <mergeCell ref="F102:F103"/>
    <mergeCell ref="A100:A101"/>
    <mergeCell ref="B100:B101"/>
    <mergeCell ref="C100:C101"/>
    <mergeCell ref="D100:D101"/>
    <mergeCell ref="E100:E101"/>
    <mergeCell ref="F100:F101"/>
    <mergeCell ref="A98:A99"/>
    <mergeCell ref="B98:B99"/>
    <mergeCell ref="C98:C99"/>
    <mergeCell ref="D98:D99"/>
    <mergeCell ref="E98:E99"/>
    <mergeCell ref="F98:F99"/>
    <mergeCell ref="A96:A97"/>
    <mergeCell ref="B96:B97"/>
    <mergeCell ref="C96:C97"/>
    <mergeCell ref="D96:D97"/>
    <mergeCell ref="E96:E97"/>
    <mergeCell ref="F96:F97"/>
    <mergeCell ref="A94:A95"/>
    <mergeCell ref="B94:B95"/>
    <mergeCell ref="C94:C95"/>
    <mergeCell ref="D94:D95"/>
    <mergeCell ref="E94:E95"/>
    <mergeCell ref="F94:F95"/>
    <mergeCell ref="A92:A93"/>
    <mergeCell ref="B92:B93"/>
    <mergeCell ref="C92:C93"/>
    <mergeCell ref="D92:D93"/>
    <mergeCell ref="E92:E93"/>
    <mergeCell ref="F92:F93"/>
    <mergeCell ref="A90:A91"/>
    <mergeCell ref="B90:B91"/>
    <mergeCell ref="C90:C91"/>
    <mergeCell ref="D90:D91"/>
    <mergeCell ref="E90:E91"/>
    <mergeCell ref="F90:F91"/>
    <mergeCell ref="A88:A89"/>
    <mergeCell ref="B88:B89"/>
    <mergeCell ref="C88:C89"/>
    <mergeCell ref="D88:D89"/>
    <mergeCell ref="E88:E89"/>
    <mergeCell ref="F88:F89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A64:A65"/>
    <mergeCell ref="B64:B65"/>
    <mergeCell ref="C64:C65"/>
    <mergeCell ref="D64:D65"/>
    <mergeCell ref="E64:E65"/>
    <mergeCell ref="F64:F65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U12:X12"/>
    <mergeCell ref="A14:A15"/>
    <mergeCell ref="B14:B15"/>
    <mergeCell ref="C14:C15"/>
    <mergeCell ref="D14:D15"/>
    <mergeCell ref="E14:E15"/>
    <mergeCell ref="F14:F15"/>
    <mergeCell ref="D7:J7"/>
    <mergeCell ref="D8:J8"/>
    <mergeCell ref="K8:L8"/>
    <mergeCell ref="I12:L12"/>
    <mergeCell ref="M12:P12"/>
    <mergeCell ref="Q12:T12"/>
    <mergeCell ref="A1:Y1"/>
    <mergeCell ref="A2:Y2"/>
    <mergeCell ref="A3:Y3"/>
    <mergeCell ref="B4:F4"/>
    <mergeCell ref="C5:I5"/>
    <mergeCell ref="D6:J6"/>
  </mergeCells>
  <dataValidations count="14">
    <dataValidation type="list" allowBlank="1" showInputMessage="1" showErrorMessage="1" sqref="H14:H107" xr:uid="{CF339EB3-C7E8-4800-8272-A4B041C543C9}">
      <formula1>$AA$1:$AA$2</formula1>
    </dataValidation>
    <dataValidation allowBlank="1" showInputMessage="1" showErrorMessage="1" prompt="[Código Cuenta ej.: 2.1.1]" sqref="B52:B77 B26:B49 B104 B102 B106" xr:uid="{6A3EC43E-57FB-4B05-971D-AD95A9ADC965}"/>
    <dataValidation allowBlank="1" showInputMessage="1" showErrorMessage="1" prompt="Registrar código de la institución receptora" sqref="F44:F45 F64:F65 F78:F101 F14:F25" xr:uid="{FFEB33F6-18E1-4D56-B701-7CC297984DB7}"/>
    <dataValidation allowBlank="1" showInputMessage="1" showErrorMessage="1" prompt="Registrar código del organismo financiador" sqref="D24:E25 E20:E23 E44 E64 E14 E16 D44:D45 D64:D65 E78 E80:E88 D78:D101 E90:E100 D14:D23 E18" xr:uid="{38FD54AC-5D5A-4A49-A400-E61420F854C6}"/>
    <dataValidation allowBlank="1" showInputMessage="1" showErrorMessage="1" prompt="Registrar código de la fuente" sqref="C44:C45 C64:C65 C78:C101 C14:C25" xr:uid="{FF1062B7-3EB5-4201-A928-6D589FC57BC9}"/>
    <dataValidation allowBlank="1" showInputMessage="1" showErrorMessage="1" prompt="Registrar código cuenta presupuestaria asociada al proceso_x000a_ej.: 2.1.1" sqref="B44:B45 B64:B65 B14:B25 B78:B101" xr:uid="{F1C5AACE-5E29-4006-931F-C112EFE0D977}"/>
    <dataValidation allowBlank="1" showInputMessage="1" showErrorMessage="1" prompt="Registrar Código SNIP asociado al proceso" sqref="F26:F49 F52:F77 A52:A101 A14:A49" xr:uid="{EE540178-0C6B-45C2-A9A8-91748C059D4B}"/>
    <dataValidation allowBlank="1" showInputMessage="1" showErrorMessage="1" prompt="Registrar denominación de la Unidad Ejecutora" sqref="D8:J8" xr:uid="{E30FBA6B-5369-4CB4-83A8-1926CBA05AAA}"/>
    <dataValidation allowBlank="1" showInputMessage="1" showErrorMessage="1" prompt="Registrar denominación del Capítulo" sqref="D6:J7" xr:uid="{62BA41BB-24C6-4D9E-9CFB-9FBFE23A2002}"/>
    <dataValidation allowBlank="1" showInputMessage="1" showErrorMessage="1" prompt="Registrar código de la Unidad Ejecutora" sqref="C8" xr:uid="{4B7BEBC2-52AC-4BB1-9EA9-A639B5167199}"/>
    <dataValidation allowBlank="1" showInputMessage="1" showErrorMessage="1" prompt="Registrar código del subcapítulo" sqref="C7" xr:uid="{E0E99849-5C61-4036-B976-3233D8B7D3F4}"/>
    <dataValidation allowBlank="1" showInputMessage="1" showErrorMessage="1" prompt="Registrar código del Capítulo" sqref="C6" xr:uid="{B278703F-DFBB-461D-BA4C-F30B296C6D6A}"/>
    <dataValidation allowBlank="1" showInputMessage="1" showErrorMessage="1" prompt="Monto del devengado programado para el mes" sqref="I25:K25 U32:W33 M15:O15 J15:K15 J79:Y79 M25:O25 Q64:S78 Q15:S15 Q25:S25 U15:W15 J64:K78 U25:W25 I44:K45 M64:O78 Q33:S33 M44:O45 Q44:S45 U44:W78 I64:I107 J80:K87 J90:K107 M80:O87 M90:O107 Q80:S87 Q90:S107 U80:W87 U90:W107 J88:X89" xr:uid="{08B2B1C8-1301-49B7-827E-6F8B059B65CF}"/>
    <dataValidation allowBlank="1" showInputMessage="1" showErrorMessage="1" prompt="Monto del compromiso programado para el mes" sqref="Y15 I24:K24 U26:W31 I15:I23 J16:K23 I46:K63 M26:O43 Q16:S24 I14:Y14 U16:W24 Q34:S43 Q46:S63 Q26:S32 I26:K43 M46:O63 U34:W43 M16:O24" xr:uid="{EB54DF7C-5C28-4F47-B44D-3E006A61F05C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Programación UNIDAD EJECUTORA</vt:lpstr>
      <vt:lpstr>Programación FONDO 100</vt:lpstr>
      <vt:lpstr>Programación  fondo 2083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Ricardo Garcia</cp:lastModifiedBy>
  <dcterms:created xsi:type="dcterms:W3CDTF">2023-02-23T22:02:34Z</dcterms:created>
  <dcterms:modified xsi:type="dcterms:W3CDTF">2023-02-23T22:06:27Z</dcterms:modified>
</cp:coreProperties>
</file>