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420" windowWidth="11910" windowHeight="5295"/>
  </bookViews>
  <sheets>
    <sheet name="PACC - SNCC.F.053" sheetId="1" r:id="rId1"/>
    <sheet name="Hoja1" sheetId="2" r:id="rId2"/>
  </sheets>
  <definedNames>
    <definedName name="_xlnm.Print_Area" localSheetId="0">'PACC - SNCC.F.053'!$A$1:$O$360</definedName>
  </definedNames>
  <calcPr calcId="144525"/>
</workbook>
</file>

<file path=xl/calcChain.xml><?xml version="1.0" encoding="utf-8"?>
<calcChain xmlns="http://schemas.openxmlformats.org/spreadsheetml/2006/main">
  <c r="K355" i="1" l="1"/>
  <c r="K350" i="1"/>
  <c r="K320" i="1" l="1"/>
  <c r="J18" i="1" l="1"/>
  <c r="H216" i="1"/>
  <c r="J216" i="1" s="1"/>
  <c r="H240" i="1"/>
  <c r="J240" i="1" s="1"/>
  <c r="H80" i="1"/>
  <c r="J80" i="1" s="1"/>
  <c r="H351" i="1" l="1"/>
  <c r="J351" i="1" s="1"/>
  <c r="H208" i="1"/>
  <c r="J208" i="1" s="1"/>
  <c r="H85" i="1"/>
  <c r="J85" i="1" s="1"/>
  <c r="H84" i="1"/>
  <c r="J84" i="1" s="1"/>
  <c r="H82" i="1"/>
  <c r="J82" i="1" s="1"/>
  <c r="H83" i="1"/>
  <c r="J83" i="1" s="1"/>
  <c r="H86" i="1"/>
  <c r="J86" i="1" s="1"/>
  <c r="H87" i="1"/>
  <c r="J87" i="1" s="1"/>
  <c r="H88" i="1"/>
  <c r="J88" i="1" s="1"/>
  <c r="H89" i="1"/>
  <c r="J89" i="1" s="1"/>
  <c r="H33" i="1"/>
  <c r="J33" i="1" s="1"/>
  <c r="H32" i="1"/>
  <c r="J32" i="1" s="1"/>
  <c r="H286" i="1"/>
  <c r="J286" i="1" s="1"/>
  <c r="H329" i="1" l="1"/>
  <c r="J329" i="1" s="1"/>
  <c r="H328" i="1"/>
  <c r="J328" i="1" s="1"/>
  <c r="H18" i="1"/>
  <c r="H342" i="1"/>
  <c r="J342" i="1" s="1"/>
  <c r="F22" i="2"/>
  <c r="H301" i="1"/>
  <c r="H283" i="1"/>
  <c r="J283" i="1" s="1"/>
  <c r="H259" i="1"/>
  <c r="J259" i="1" s="1"/>
  <c r="H136" i="1" l="1"/>
  <c r="J136" i="1" s="1"/>
  <c r="H348" i="1" l="1"/>
  <c r="J348" i="1" s="1"/>
  <c r="K347" i="1" s="1"/>
  <c r="H24" i="1" l="1"/>
  <c r="J24" i="1" s="1"/>
  <c r="H93" i="1" l="1"/>
  <c r="J93" i="1" s="1"/>
  <c r="H51" i="1" l="1"/>
  <c r="J51" i="1" s="1"/>
  <c r="H228" i="1" l="1"/>
  <c r="J228" i="1" s="1"/>
  <c r="H226" i="1"/>
  <c r="J226" i="1" s="1"/>
  <c r="H227" i="1"/>
  <c r="J227" i="1" s="1"/>
  <c r="H230" i="1"/>
  <c r="J230" i="1" s="1"/>
  <c r="H224" i="1"/>
  <c r="J224" i="1" s="1"/>
  <c r="H225" i="1"/>
  <c r="J225" i="1" s="1"/>
  <c r="H229" i="1"/>
  <c r="J229" i="1" s="1"/>
  <c r="H231" i="1"/>
  <c r="J231" i="1" s="1"/>
  <c r="H249" i="1"/>
  <c r="J249" i="1" s="1"/>
  <c r="H204" i="1" l="1"/>
  <c r="J204" i="1" s="1"/>
  <c r="H205" i="1"/>
  <c r="J205" i="1" s="1"/>
  <c r="H200" i="1"/>
  <c r="J200" i="1" s="1"/>
  <c r="H201" i="1"/>
  <c r="J201" i="1" s="1"/>
  <c r="H202" i="1"/>
  <c r="J202" i="1" s="1"/>
  <c r="H203" i="1"/>
  <c r="J203" i="1" s="1"/>
  <c r="H75" i="1"/>
  <c r="J75" i="1" s="1"/>
  <c r="H73" i="1"/>
  <c r="J73" i="1" s="1"/>
  <c r="H112" i="1" l="1"/>
  <c r="J112" i="1" s="1"/>
  <c r="H113" i="1"/>
  <c r="J113" i="1" s="1"/>
  <c r="H114" i="1"/>
  <c r="J114" i="1" s="1"/>
  <c r="H154" i="1"/>
  <c r="J154" i="1" s="1"/>
  <c r="H157" i="1"/>
  <c r="J157" i="1" s="1"/>
  <c r="H124" i="1"/>
  <c r="J124" i="1" s="1"/>
  <c r="H125" i="1"/>
  <c r="J125" i="1" s="1"/>
  <c r="H126" i="1"/>
  <c r="J126" i="1" s="1"/>
  <c r="H130" i="1"/>
  <c r="J130" i="1" s="1"/>
  <c r="H145" i="1"/>
  <c r="J145" i="1" s="1"/>
  <c r="H148" i="1"/>
  <c r="J148" i="1" s="1"/>
  <c r="H111" i="1"/>
  <c r="J111" i="1" s="1"/>
  <c r="H121" i="1"/>
  <c r="J121" i="1" s="1"/>
  <c r="H122" i="1"/>
  <c r="J122" i="1" s="1"/>
  <c r="H123" i="1"/>
  <c r="J123" i="1" s="1"/>
  <c r="H131" i="1"/>
  <c r="J131" i="1" s="1"/>
  <c r="H300" i="1" l="1"/>
  <c r="J300" i="1" s="1"/>
  <c r="H267" i="1"/>
  <c r="J267" i="1" s="1"/>
  <c r="H263" i="1"/>
  <c r="J263" i="1" s="1"/>
  <c r="H264" i="1"/>
  <c r="J264" i="1" s="1"/>
  <c r="H265" i="1"/>
  <c r="J265" i="1" s="1"/>
  <c r="H266" i="1"/>
  <c r="J266" i="1" s="1"/>
  <c r="H175" i="1"/>
  <c r="J175" i="1" s="1"/>
  <c r="H176" i="1"/>
  <c r="J176" i="1" s="1"/>
  <c r="H177" i="1"/>
  <c r="J177" i="1" s="1"/>
  <c r="H221" i="1"/>
  <c r="J221" i="1" s="1"/>
  <c r="H222" i="1"/>
  <c r="J222" i="1" s="1"/>
  <c r="H303" i="1" l="1"/>
  <c r="J303" i="1" s="1"/>
  <c r="H304" i="1"/>
  <c r="J304" i="1" s="1"/>
  <c r="H59" i="1"/>
  <c r="J59" i="1" s="1"/>
  <c r="H150" i="1"/>
  <c r="J150" i="1" s="1"/>
  <c r="H149" i="1"/>
  <c r="J149" i="1" s="1"/>
  <c r="H116" i="1"/>
  <c r="J116" i="1" s="1"/>
  <c r="H172" i="1"/>
  <c r="J172" i="1" s="1"/>
  <c r="H143" i="1"/>
  <c r="J143" i="1" s="1"/>
  <c r="H233" i="1"/>
  <c r="J233" i="1" s="1"/>
  <c r="H234" i="1"/>
  <c r="J234" i="1" s="1"/>
  <c r="H235" i="1"/>
  <c r="J235" i="1" s="1"/>
  <c r="H219" i="1"/>
  <c r="J219" i="1" s="1"/>
  <c r="H220" i="1"/>
  <c r="J220" i="1" s="1"/>
  <c r="H223" i="1"/>
  <c r="J223" i="1" s="1"/>
  <c r="H232" i="1"/>
  <c r="J232" i="1" s="1"/>
  <c r="H282" i="1"/>
  <c r="J282" i="1" s="1"/>
  <c r="H291" i="1" l="1"/>
  <c r="J291" i="1" s="1"/>
  <c r="H290" i="1"/>
  <c r="J290" i="1" s="1"/>
  <c r="H183" i="1"/>
  <c r="J183" i="1" s="1"/>
  <c r="H178" i="1"/>
  <c r="J178" i="1" s="1"/>
  <c r="H179" i="1"/>
  <c r="J179" i="1" s="1"/>
  <c r="H180" i="1"/>
  <c r="J180" i="1" s="1"/>
  <c r="H181" i="1"/>
  <c r="J181" i="1" s="1"/>
  <c r="H182" i="1"/>
  <c r="J182" i="1" s="1"/>
  <c r="H184" i="1"/>
  <c r="J184" i="1" s="1"/>
  <c r="H192" i="1"/>
  <c r="J192" i="1" s="1"/>
  <c r="H193" i="1"/>
  <c r="J193" i="1" s="1"/>
  <c r="H194" i="1"/>
  <c r="J194" i="1" s="1"/>
  <c r="H195" i="1"/>
  <c r="J195" i="1" s="1"/>
  <c r="H185" i="1"/>
  <c r="J185" i="1" s="1"/>
  <c r="H186" i="1"/>
  <c r="J186" i="1" s="1"/>
  <c r="H187" i="1"/>
  <c r="J187" i="1" s="1"/>
  <c r="H188" i="1"/>
  <c r="J188" i="1" s="1"/>
  <c r="H189" i="1"/>
  <c r="J189" i="1" s="1"/>
  <c r="H190" i="1"/>
  <c r="J190" i="1" s="1"/>
  <c r="H191" i="1"/>
  <c r="J191" i="1" s="1"/>
  <c r="H196" i="1"/>
  <c r="J196" i="1" s="1"/>
  <c r="H273" i="1"/>
  <c r="J273" i="1" s="1"/>
  <c r="H274" i="1"/>
  <c r="J274" i="1" s="1"/>
  <c r="H215" i="1"/>
  <c r="J215" i="1" s="1"/>
  <c r="H271" i="1" l="1"/>
  <c r="J271" i="1" s="1"/>
  <c r="H272" i="1"/>
  <c r="J272" i="1" s="1"/>
  <c r="H71" i="1"/>
  <c r="J71" i="1" s="1"/>
  <c r="H269" i="1" l="1"/>
  <c r="J269" i="1" s="1"/>
  <c r="H284" i="1"/>
  <c r="J284" i="1" s="1"/>
  <c r="H275" i="1" l="1"/>
  <c r="J275" i="1" s="1"/>
  <c r="H276" i="1"/>
  <c r="J276" i="1" s="1"/>
  <c r="H277" i="1"/>
  <c r="J277" i="1" s="1"/>
  <c r="H278" i="1"/>
  <c r="J278" i="1" s="1"/>
  <c r="H241" i="1"/>
  <c r="J241" i="1" s="1"/>
  <c r="H97" i="1"/>
  <c r="J97" i="1" s="1"/>
  <c r="H96" i="1"/>
  <c r="J96" i="1" s="1"/>
  <c r="H281" i="1" l="1"/>
  <c r="J281" i="1" s="1"/>
  <c r="H119" i="1" l="1"/>
  <c r="J119" i="1" s="1"/>
  <c r="H62" i="1" l="1"/>
  <c r="J62" i="1" s="1"/>
  <c r="H63" i="1"/>
  <c r="J63" i="1" s="1"/>
  <c r="H17" i="1"/>
  <c r="J17" i="1" s="1"/>
  <c r="H28" i="1" l="1"/>
  <c r="J28" i="1" s="1"/>
  <c r="H29" i="1"/>
  <c r="J29" i="1" s="1"/>
  <c r="H30" i="1"/>
  <c r="J30" i="1" s="1"/>
  <c r="H31" i="1"/>
  <c r="J31" i="1" s="1"/>
  <c r="H36" i="1"/>
  <c r="J36" i="1" s="1"/>
  <c r="H37" i="1"/>
  <c r="J37" i="1" s="1"/>
  <c r="H38" i="1"/>
  <c r="J38" i="1" s="1"/>
  <c r="H39" i="1"/>
  <c r="J39" i="1" s="1"/>
  <c r="H42" i="1"/>
  <c r="J42" i="1" s="1"/>
  <c r="H43" i="1"/>
  <c r="J43" i="1" s="1"/>
  <c r="H44" i="1"/>
  <c r="J44" i="1" s="1"/>
  <c r="H45" i="1"/>
  <c r="J45" i="1" s="1"/>
  <c r="H48" i="1"/>
  <c r="J48" i="1" s="1"/>
  <c r="H49" i="1"/>
  <c r="J49" i="1" s="1"/>
  <c r="H50" i="1"/>
  <c r="J50" i="1" s="1"/>
  <c r="H52" i="1"/>
  <c r="J52" i="1" s="1"/>
  <c r="H53" i="1"/>
  <c r="J53" i="1" s="1"/>
  <c r="H54" i="1"/>
  <c r="J54" i="1" s="1"/>
  <c r="H55" i="1"/>
  <c r="J55" i="1" s="1"/>
  <c r="H56" i="1"/>
  <c r="J56" i="1" s="1"/>
  <c r="H57" i="1"/>
  <c r="J57" i="1" s="1"/>
  <c r="H58" i="1"/>
  <c r="J58" i="1" s="1"/>
  <c r="H64" i="1"/>
  <c r="J64" i="1" s="1"/>
  <c r="K61" i="1" s="1"/>
  <c r="H67" i="1"/>
  <c r="H70" i="1"/>
  <c r="J70" i="1" s="1"/>
  <c r="H72" i="1"/>
  <c r="J72" i="1" s="1"/>
  <c r="H74" i="1"/>
  <c r="J74" i="1" s="1"/>
  <c r="H76" i="1"/>
  <c r="J76" i="1" s="1"/>
  <c r="H77" i="1"/>
  <c r="J77" i="1" s="1"/>
  <c r="H78" i="1"/>
  <c r="J78" i="1" s="1"/>
  <c r="H79" i="1"/>
  <c r="J79" i="1" s="1"/>
  <c r="H81" i="1"/>
  <c r="J81" i="1" s="1"/>
  <c r="H92" i="1"/>
  <c r="J92" i="1" s="1"/>
  <c r="H94" i="1"/>
  <c r="J94" i="1" s="1"/>
  <c r="H95" i="1"/>
  <c r="J95" i="1" s="1"/>
  <c r="H98" i="1"/>
  <c r="J98" i="1" s="1"/>
  <c r="H99" i="1"/>
  <c r="J99" i="1" s="1"/>
  <c r="H100" i="1"/>
  <c r="J100" i="1" s="1"/>
  <c r="H101" i="1"/>
  <c r="J101" i="1" s="1"/>
  <c r="H102" i="1"/>
  <c r="J102" i="1" s="1"/>
  <c r="H103" i="1"/>
  <c r="J103" i="1" s="1"/>
  <c r="H104" i="1"/>
  <c r="J104" i="1" s="1"/>
  <c r="H105" i="1"/>
  <c r="J105" i="1" s="1"/>
  <c r="H108" i="1"/>
  <c r="J108" i="1" s="1"/>
  <c r="H109" i="1"/>
  <c r="J109" i="1" s="1"/>
  <c r="H110" i="1"/>
  <c r="J110" i="1" s="1"/>
  <c r="H115" i="1"/>
  <c r="J115" i="1" s="1"/>
  <c r="H117" i="1"/>
  <c r="J117" i="1" s="1"/>
  <c r="H118" i="1"/>
  <c r="J118" i="1" s="1"/>
  <c r="H120" i="1"/>
  <c r="J120" i="1" s="1"/>
  <c r="H127" i="1"/>
  <c r="J127" i="1" s="1"/>
  <c r="H128" i="1"/>
  <c r="J128" i="1" s="1"/>
  <c r="H129" i="1"/>
  <c r="J129" i="1" s="1"/>
  <c r="H132" i="1"/>
  <c r="J132" i="1" s="1"/>
  <c r="H133" i="1"/>
  <c r="J133" i="1" s="1"/>
  <c r="H134" i="1"/>
  <c r="J134" i="1" s="1"/>
  <c r="H135" i="1"/>
  <c r="J135" i="1" s="1"/>
  <c r="H137" i="1"/>
  <c r="J137" i="1" s="1"/>
  <c r="H138" i="1"/>
  <c r="J138" i="1" s="1"/>
  <c r="H139" i="1"/>
  <c r="J139" i="1" s="1"/>
  <c r="H140" i="1"/>
  <c r="J140" i="1" s="1"/>
  <c r="H141" i="1"/>
  <c r="J141" i="1" s="1"/>
  <c r="H142" i="1"/>
  <c r="J142" i="1" s="1"/>
  <c r="H144" i="1"/>
  <c r="J144" i="1" s="1"/>
  <c r="H146" i="1"/>
  <c r="J146" i="1" s="1"/>
  <c r="H147" i="1"/>
  <c r="J147" i="1" s="1"/>
  <c r="H151" i="1"/>
  <c r="J151" i="1" s="1"/>
  <c r="H152" i="1"/>
  <c r="J152" i="1" s="1"/>
  <c r="H153" i="1"/>
  <c r="J153" i="1" s="1"/>
  <c r="H155" i="1"/>
  <c r="J155" i="1" s="1"/>
  <c r="H156" i="1"/>
  <c r="J156" i="1" s="1"/>
  <c r="H158" i="1"/>
  <c r="J158" i="1" s="1"/>
  <c r="H159" i="1"/>
  <c r="J159" i="1" s="1"/>
  <c r="H160" i="1"/>
  <c r="J160" i="1" s="1"/>
  <c r="H161" i="1"/>
  <c r="J161" i="1" s="1"/>
  <c r="H162" i="1"/>
  <c r="J162" i="1" s="1"/>
  <c r="H163" i="1"/>
  <c r="J163" i="1" s="1"/>
  <c r="H164" i="1"/>
  <c r="J164" i="1" s="1"/>
  <c r="H165" i="1"/>
  <c r="J165" i="1" s="1"/>
  <c r="H166" i="1"/>
  <c r="J166" i="1" s="1"/>
  <c r="H167" i="1"/>
  <c r="J167" i="1" s="1"/>
  <c r="H168" i="1"/>
  <c r="J168" i="1" s="1"/>
  <c r="H169" i="1"/>
  <c r="J169" i="1" s="1"/>
  <c r="H170" i="1"/>
  <c r="J170" i="1" s="1"/>
  <c r="H171" i="1"/>
  <c r="J171" i="1" s="1"/>
  <c r="H173" i="1"/>
  <c r="J173" i="1" s="1"/>
  <c r="H174" i="1"/>
  <c r="J174" i="1" s="1"/>
  <c r="H197" i="1"/>
  <c r="J197" i="1" s="1"/>
  <c r="H198" i="1"/>
  <c r="J198" i="1" s="1"/>
  <c r="H199" i="1"/>
  <c r="J199" i="1" s="1"/>
  <c r="H206" i="1"/>
  <c r="J206" i="1" s="1"/>
  <c r="H207" i="1"/>
  <c r="J207" i="1" s="1"/>
  <c r="H211" i="1"/>
  <c r="J211" i="1" s="1"/>
  <c r="H212" i="1"/>
  <c r="J212" i="1" s="1"/>
  <c r="H213" i="1"/>
  <c r="J213" i="1" s="1"/>
  <c r="H214" i="1"/>
  <c r="J214" i="1" s="1"/>
  <c r="H236" i="1"/>
  <c r="J236" i="1" s="1"/>
  <c r="H237" i="1"/>
  <c r="J237" i="1" s="1"/>
  <c r="H242" i="1"/>
  <c r="J242" i="1" s="1"/>
  <c r="H245" i="1"/>
  <c r="J245" i="1" s="1"/>
  <c r="K244" i="1" s="1"/>
  <c r="H248" i="1"/>
  <c r="J248" i="1" s="1"/>
  <c r="K247" i="1" s="1"/>
  <c r="H252" i="1"/>
  <c r="J252" i="1" s="1"/>
  <c r="K251" i="1" s="1"/>
  <c r="H255" i="1"/>
  <c r="J255" i="1" s="1"/>
  <c r="H256" i="1"/>
  <c r="J256" i="1" s="1"/>
  <c r="H257" i="1"/>
  <c r="J257" i="1" s="1"/>
  <c r="H258" i="1"/>
  <c r="J258" i="1" s="1"/>
  <c r="H262" i="1"/>
  <c r="J262" i="1" s="1"/>
  <c r="H268" i="1"/>
  <c r="J268" i="1" s="1"/>
  <c r="H270" i="1"/>
  <c r="J270" i="1" s="1"/>
  <c r="H279" i="1"/>
  <c r="J279" i="1" s="1"/>
  <c r="H280" i="1"/>
  <c r="J280" i="1" s="1"/>
  <c r="H285" i="1"/>
  <c r="J285" i="1" s="1"/>
  <c r="H289" i="1"/>
  <c r="J289" i="1" s="1"/>
  <c r="H292" i="1"/>
  <c r="J292" i="1" s="1"/>
  <c r="H293" i="1"/>
  <c r="J293" i="1" s="1"/>
  <c r="H294" i="1"/>
  <c r="J294" i="1" s="1"/>
  <c r="H295" i="1"/>
  <c r="J295" i="1" s="1"/>
  <c r="H296" i="1"/>
  <c r="J296" i="1" s="1"/>
  <c r="H299" i="1"/>
  <c r="J299" i="1" s="1"/>
  <c r="J301" i="1"/>
  <c r="H302" i="1"/>
  <c r="J302" i="1" s="1"/>
  <c r="H305" i="1"/>
  <c r="J305" i="1" s="1"/>
  <c r="H308" i="1"/>
  <c r="J308" i="1" s="1"/>
  <c r="H309" i="1"/>
  <c r="J309" i="1" s="1"/>
  <c r="H310" i="1"/>
  <c r="J310" i="1" s="1"/>
  <c r="H311" i="1"/>
  <c r="J311" i="1" s="1"/>
  <c r="H314" i="1"/>
  <c r="J314" i="1" s="1"/>
  <c r="K313" i="1" s="1"/>
  <c r="H317" i="1"/>
  <c r="J317" i="1" s="1"/>
  <c r="H318" i="1"/>
  <c r="J318" i="1" s="1"/>
  <c r="H321" i="1"/>
  <c r="H324" i="1"/>
  <c r="J324" i="1" s="1"/>
  <c r="K323" i="1" s="1"/>
  <c r="K47" i="1" l="1"/>
  <c r="K41" i="1"/>
  <c r="K35" i="1"/>
  <c r="K27" i="1"/>
  <c r="K69" i="1"/>
  <c r="K210" i="1"/>
  <c r="K307" i="1"/>
  <c r="K298" i="1"/>
  <c r="K261" i="1"/>
  <c r="K254" i="1"/>
  <c r="K91" i="1"/>
  <c r="K239" i="1"/>
  <c r="K107" i="1"/>
  <c r="K288" i="1"/>
  <c r="K316" i="1"/>
  <c r="K218" i="1"/>
  <c r="J67" i="1"/>
  <c r="K66" i="1" s="1"/>
  <c r="H16" i="1"/>
  <c r="J16" i="1" s="1"/>
  <c r="K15" i="1" s="1"/>
  <c r="H327" i="1" l="1"/>
  <c r="J327" i="1" s="1"/>
  <c r="K326" i="1" s="1"/>
  <c r="H332" i="1"/>
  <c r="J332" i="1" s="1"/>
  <c r="K331" i="1" s="1"/>
  <c r="H335" i="1"/>
  <c r="J335" i="1" s="1"/>
  <c r="H336" i="1"/>
  <c r="J336" i="1" s="1"/>
  <c r="H337" i="1"/>
  <c r="J337" i="1" s="1"/>
  <c r="H340" i="1"/>
  <c r="J340" i="1" s="1"/>
  <c r="H341" i="1"/>
  <c r="J341" i="1" s="1"/>
  <c r="H345" i="1"/>
  <c r="J345" i="1" s="1"/>
  <c r="K344" i="1" s="1"/>
  <c r="H23" i="1"/>
  <c r="J23" i="1" s="1"/>
  <c r="H25" i="1"/>
  <c r="J25" i="1" s="1"/>
  <c r="H21" i="1"/>
  <c r="J21" i="1" s="1"/>
  <c r="H22" i="1"/>
  <c r="J22" i="1" s="1"/>
  <c r="K20" i="1" l="1"/>
  <c r="K339" i="1"/>
  <c r="K334" i="1"/>
</calcChain>
</file>

<file path=xl/sharedStrings.xml><?xml version="1.0" encoding="utf-8"?>
<sst xmlns="http://schemas.openxmlformats.org/spreadsheetml/2006/main" count="1462" uniqueCount="633">
  <si>
    <t>UNIDAD DE MEDIDA</t>
  </si>
  <si>
    <t>VALOR ADQUIRIDO</t>
  </si>
  <si>
    <t>Fecha de Revisión</t>
  </si>
  <si>
    <t>Fecha de Aprobación</t>
  </si>
  <si>
    <t>Versión</t>
  </si>
  <si>
    <t>CANTIDAD TOTAL</t>
  </si>
  <si>
    <t>FUENTE DE FINANCIAMIENTO</t>
  </si>
  <si>
    <t>PRIMER TRIMESTRE</t>
  </si>
  <si>
    <t>SEGUNDO TRIMESTRE</t>
  </si>
  <si>
    <t>TERCER TRIMESTRE</t>
  </si>
  <si>
    <t>CUARTO TRIMESTRE</t>
  </si>
  <si>
    <t xml:space="preserve">CÓDIGO DEL CATÁLOGO DE BIENES Y SERVICIOS (CBS) </t>
  </si>
  <si>
    <t>No. de Páginas</t>
  </si>
  <si>
    <t>OBSERVACIÓN</t>
  </si>
  <si>
    <t>70140000 Producción, gestión y protección de cultivos</t>
  </si>
  <si>
    <t>FECHA DE NECESIDAD</t>
  </si>
  <si>
    <t>PRECIO UNITARIO ESTIMADO</t>
  </si>
  <si>
    <t>COMPRA MENOR</t>
  </si>
  <si>
    <t>COMPRA DIRECTA</t>
  </si>
  <si>
    <t xml:space="preserve"> PROCEDIMIENTO DE SELECCIÓN </t>
  </si>
  <si>
    <t>COMPARACIÓN DE PRECIOS</t>
  </si>
  <si>
    <t>SORTEO DE OBRAS</t>
  </si>
  <si>
    <t>LICITACIÓN RESTRINGIDA</t>
  </si>
  <si>
    <t>LICITACIÓN PÚBLICA INTERNACIONAL</t>
  </si>
  <si>
    <t>LICITACIÓN PÚBLICA NACIONAL</t>
  </si>
  <si>
    <t>SNCC.F.053</t>
  </si>
  <si>
    <t xml:space="preserve">1010 - Animales vivos </t>
  </si>
  <si>
    <t>1011 - Productos de casa para el animal doméstico</t>
  </si>
  <si>
    <t>1012 - Pienso para animales</t>
  </si>
  <si>
    <t>1013 - Recipientes y hábitat para animales</t>
  </si>
  <si>
    <t>1014 - Artículos de talabartería y arreos</t>
  </si>
  <si>
    <t>1015 - Semillas, bulbos, plántulas y esquejes</t>
  </si>
  <si>
    <t>1016 - Productos de floricultura y silvicultura</t>
  </si>
  <si>
    <t>1017 - Abonos, nutrientes para plantas y herbicidas</t>
  </si>
  <si>
    <t xml:space="preserve">1019 - Productos para el control de plagas y malas hierbas </t>
  </si>
  <si>
    <t>1110 - Minerales, minerales metálicos y metales</t>
  </si>
  <si>
    <t>1111 - Tierra y piedra</t>
  </si>
  <si>
    <t>1112 - Productos no comestibles de planta y silvicultura</t>
  </si>
  <si>
    <t>1113 - Productos animales no comestibles</t>
  </si>
  <si>
    <t>1114 - Chatarra y materiales de desecho</t>
  </si>
  <si>
    <t>1115 - Fibra, hilos e hilados</t>
  </si>
  <si>
    <t>1116 - Tejidos y materiales de cuero</t>
  </si>
  <si>
    <t>1117 - Aleaciones</t>
  </si>
  <si>
    <t>1118 - Óxido metálico</t>
  </si>
  <si>
    <t>1119 - Desechos metálicos y chatarra</t>
  </si>
  <si>
    <t>1213 - Materiales explosivos</t>
  </si>
  <si>
    <t>1214 - Elementos y gases</t>
  </si>
  <si>
    <t>1216 - Aditivos</t>
  </si>
  <si>
    <t>1217 - Colorantes</t>
  </si>
  <si>
    <t>1218 - Ceras y aceites</t>
  </si>
  <si>
    <t>1219 - Solventes</t>
  </si>
  <si>
    <t>1235 - Compuestos y mezclas</t>
  </si>
  <si>
    <t>1310 - Caucho y elastómeros</t>
  </si>
  <si>
    <t>1311 - Resinas y colofonias y otros materiales derivados de resina</t>
  </si>
  <si>
    <t>1410 - Materiales de papel</t>
  </si>
  <si>
    <t>1411 - Productos de papel</t>
  </si>
  <si>
    <t>1412 - Papel para uso industrial</t>
  </si>
  <si>
    <t>1510 - Combustibles</t>
  </si>
  <si>
    <t>1511 - Combustibles gaseosos y aditivos</t>
  </si>
  <si>
    <t>1512 - Lubricantes, aceites, grasas y anticorrosivos</t>
  </si>
  <si>
    <t>1513 - Combustible para reactores nucleares</t>
  </si>
  <si>
    <t>2010 - Maquinaria y equipo de minería y explotación de canteras</t>
  </si>
  <si>
    <t>2011 - Equipo de perforación y explotación de pozos</t>
  </si>
  <si>
    <t>2012 - Equipo para perforación y exploración para petróleo</t>
  </si>
  <si>
    <t>2013 - Materiales para operaciones y perforación de petróleo y gas</t>
  </si>
  <si>
    <t>2014 - Equipo de producción y operación de gas y petróleo</t>
  </si>
  <si>
    <t>2110 - Maquinaria y equipo para agricultura, silvicultura y paisaje</t>
  </si>
  <si>
    <t>2111 - Equipo de pesca y acuicultura</t>
  </si>
  <si>
    <t>2210 - Maquinaria y equipo pesado de construcción</t>
  </si>
  <si>
    <t>2311 - Maquinaria para transformación de petróleo</t>
  </si>
  <si>
    <t>2312 - Maquinaria y accesorios de textiles y tejidos</t>
  </si>
  <si>
    <t>2313 - Maquinaria y equipos lapidarios</t>
  </si>
  <si>
    <t>2314 - Maquinaria de reparación y accesorios para trabajar cuero</t>
  </si>
  <si>
    <t>2315 - Maquinaria, equipo y suministros de procesos industriales</t>
  </si>
  <si>
    <t>2316 - Máquinas, equipo y suministros para fundición</t>
  </si>
  <si>
    <t>2317 - Maquinaria, equipo y suministros para talleres</t>
  </si>
  <si>
    <t>2318 - Equipo industrial para alimentos y bebidas</t>
  </si>
  <si>
    <t>2319 - Mezcladores y sus partes y accesorios</t>
  </si>
  <si>
    <t>2320 - Equipamiento par transferencia de masa</t>
  </si>
  <si>
    <t>2323 - Equipo y maquinaria de procesamiento de madera y aserrado</t>
  </si>
  <si>
    <t>2410 - Maquinaria y equipo para manejo de materiales</t>
  </si>
  <si>
    <t>2411 - Recipientes y almacenamiento</t>
  </si>
  <si>
    <t>2412 - Materiales de envasado</t>
  </si>
  <si>
    <t>2413 - Refrigeración industrial</t>
  </si>
  <si>
    <t>2510 - Vehículos de motor</t>
  </si>
  <si>
    <t>2512 - Maquinaria y equipo para ferrocarril y tranvías</t>
  </si>
  <si>
    <t>2516 - Bicicletas no motorizadas</t>
  </si>
  <si>
    <t>2517 - Componentes y sistemas de transporte</t>
  </si>
  <si>
    <t xml:space="preserve">2518 - Carrocerías y remolques  </t>
  </si>
  <si>
    <t>2519 - Equipo para servicios de transporte</t>
  </si>
  <si>
    <t>2520 - Sistemas aeroespaciales y componentes y equipo</t>
  </si>
  <si>
    <t>2611 - Transmisión de baterías, generadores y energía cinética</t>
  </si>
  <si>
    <t>2612 - Alambres, cables o arneses</t>
  </si>
  <si>
    <t>2613 - Generación de energía</t>
  </si>
  <si>
    <t>2614 - Maquinaria y equipo para energía atómica o nuclear</t>
  </si>
  <si>
    <t>2712 - Maquinaria y equipo hidráulico</t>
  </si>
  <si>
    <t>2713 - Maquinaria y equipo neumático</t>
  </si>
  <si>
    <t>2714 - Herramientas especializadas de automoción</t>
  </si>
  <si>
    <t>3010 - Materiales estructurales: formas básicas</t>
  </si>
  <si>
    <t>3011 - Hormigón, cemento y yeso</t>
  </si>
  <si>
    <t>3012 - Carreteras y paisaje</t>
  </si>
  <si>
    <t>3013 - Productos de construcción estructurales</t>
  </si>
  <si>
    <t>3017 - Puertas y ventanas y vidrio</t>
  </si>
  <si>
    <t>3018 - Instalaciones de baño</t>
  </si>
  <si>
    <t>3019 - Equipo de apoyo para Construcción y Mantenimiento</t>
  </si>
  <si>
    <t>3020 - Estructuras prefabricadas</t>
  </si>
  <si>
    <t>3022 - Estructuras Permanentes</t>
  </si>
  <si>
    <t>3110 - Piezas de fundición</t>
  </si>
  <si>
    <t>3111 - Extrusiones</t>
  </si>
  <si>
    <t>3112 - Piezas fundidas mecanizadas</t>
  </si>
  <si>
    <t>3113 - Forjaduras</t>
  </si>
  <si>
    <t>3115 - Cuerda y cadena y cable y alambre y correa</t>
  </si>
  <si>
    <t>3116 - Ferretería</t>
  </si>
  <si>
    <t>3117 - Cojinetes, casquillos, ruedas y engranajes</t>
  </si>
  <si>
    <t>3118 - Juntas obturadoras y sellos</t>
  </si>
  <si>
    <t>3119 - Materiales de molduración, pulido y alisado</t>
  </si>
  <si>
    <t>3120 - Adhesivos y selladores</t>
  </si>
  <si>
    <t>3121 - Pinturas y tapa poros y acabados</t>
  </si>
  <si>
    <t>3122 - Extractos de teñir y de curtir</t>
  </si>
  <si>
    <t>3123 - Materia prima en placas o barras labradas</t>
  </si>
  <si>
    <t>3124 - Óptica industrial</t>
  </si>
  <si>
    <t>3125 - Sistemas de control neumático, hidráulico o eléctrico</t>
  </si>
  <si>
    <t>3126 - Cubiertas, cajas y envolturas</t>
  </si>
  <si>
    <t>3127 - Piezas hechas a máquina</t>
  </si>
  <si>
    <t>3128 - Componentes de placa y estampados</t>
  </si>
  <si>
    <t>3129 - Estiramientos por presión labrados</t>
  </si>
  <si>
    <t>3130 - Forjas labradas</t>
  </si>
  <si>
    <t>3131 - Conjuntos de tubería fabricada</t>
  </si>
  <si>
    <t>3132 - Conjuntos fabricados de material en barras</t>
  </si>
  <si>
    <t>3133 - Conjuntos estructurales fabricados</t>
  </si>
  <si>
    <t>3134 - Conjuntos de placa fabricado</t>
  </si>
  <si>
    <t>3135 - Conjuntos de tubería fabricada</t>
  </si>
  <si>
    <t>3136 - Conjuntos de placa fabricados</t>
  </si>
  <si>
    <t>3137 - Refractarios</t>
  </si>
  <si>
    <t>3138 - Imanes y materiales magnéticos</t>
  </si>
  <si>
    <t>3210 - Circuitos impresos, circuitos integrados y micro ensamblajes</t>
  </si>
  <si>
    <t>3211 - Dispositivo semiconductor discreto</t>
  </si>
  <si>
    <t>3212 - Componentes pasivos discretos</t>
  </si>
  <si>
    <t>3213 - Piezas de componentes y hardware electrónicos y accesorios</t>
  </si>
  <si>
    <t>3214 - Dispositivos de tubo electrónico y accesorios</t>
  </si>
  <si>
    <t>3910 - Lámparas y bombillas y componentes para lámparas</t>
  </si>
  <si>
    <t>3911 - Iluminación, artefactos y accesorios</t>
  </si>
  <si>
    <t>3912 - Equipos, suministros y componentes eléctricos</t>
  </si>
  <si>
    <t>4010 - Calefacción, ventilación y circulación del aire</t>
  </si>
  <si>
    <t>4014 - Distribución de fluidos y gas</t>
  </si>
  <si>
    <t>4015 - Bombas y compresores industriales</t>
  </si>
  <si>
    <t>4016 - Filtrado y purificación industrial</t>
  </si>
  <si>
    <t>4110 - Equipo de laboratorio y científico</t>
  </si>
  <si>
    <t>4111 - Instrumentos de medida, observación y ensayo</t>
  </si>
  <si>
    <t>4112 - Suministros y accesorios de laboratorio</t>
  </si>
  <si>
    <t>4212 - Equipos y suministros veterinarios</t>
  </si>
  <si>
    <t>4213 - Telas y vestidos médicos</t>
  </si>
  <si>
    <t>4214 - Suministros y productos de tratamiento y cuidado del enfermo</t>
  </si>
  <si>
    <t>4215 - Equipos y suministros dentales</t>
  </si>
  <si>
    <t>4216 - Equipo de diálisis y suministros</t>
  </si>
  <si>
    <t>4217 - Productos para los servicios médicos de urgencias y campo</t>
  </si>
  <si>
    <t>4218 - Productos de examen y control del paciente</t>
  </si>
  <si>
    <t>4219 - Productos de facilidad médica</t>
  </si>
  <si>
    <t>4220 - Productos de hacer imágenes diagnósticas médicas y de medicina nuclear</t>
  </si>
  <si>
    <t>4221 - Ayuda para personas con desafíos físicos para vivir independiente</t>
  </si>
  <si>
    <t>4222 - Productos para administración intravenosa y arterial</t>
  </si>
  <si>
    <t>4223 - Nutrición clínica</t>
  </si>
  <si>
    <t>4224 - Productos medicinales de deportes y prostético y ortopédico</t>
  </si>
  <si>
    <t>4225 - Productos de rehabilitación y terapia ocupacional y física</t>
  </si>
  <si>
    <t>4226 - Equipo y suministros post mortem y funerarios</t>
  </si>
  <si>
    <t>4227 - Productos de resucitación y anestesia y respiratorio</t>
  </si>
  <si>
    <t>4228 - Productos para la esterilización médica</t>
  </si>
  <si>
    <t>4229 - Productos quirúrgicos</t>
  </si>
  <si>
    <t>4230 - Suministros para formación y estudios de medicina</t>
  </si>
  <si>
    <t>4231 - Productos para el cuidado de heridas</t>
  </si>
  <si>
    <t>4319 - Dispositivos de comunicaciones y accesorios</t>
  </si>
  <si>
    <t>4320 - Componentes para tecnología de la información, difusión o telecomunicaciones</t>
  </si>
  <si>
    <t>4321 - Equipo informático y accesorios</t>
  </si>
  <si>
    <t>4322 - Datos-voz, equipo de red multimedia, plataformas y accesorios</t>
  </si>
  <si>
    <t>4323 - Software</t>
  </si>
  <si>
    <t>4410 - Maquinaria, suministros y accesorios de oficina</t>
  </si>
  <si>
    <t>4411 - Accesorios de oficina y escritorio</t>
  </si>
  <si>
    <t>4412 - Suministros de oficina</t>
  </si>
  <si>
    <t>4510 - Equipo de imprenta y publicación</t>
  </si>
  <si>
    <t>4511 - Equipos de audio y video para presentación y composición</t>
  </si>
  <si>
    <t>4512 - Equipo de vídeo, filmación o fotografía</t>
  </si>
  <si>
    <t>4513 - Medios fotográficos y de grabación</t>
  </si>
  <si>
    <t>4514 - Suministros fotográficos para cine</t>
  </si>
  <si>
    <t>4610 - Armas ligeras y munición</t>
  </si>
  <si>
    <t>4611 - Armas de guerra convencionales</t>
  </si>
  <si>
    <t>4612 - Misiles</t>
  </si>
  <si>
    <t>4613 - Cohetes y subsistemas</t>
  </si>
  <si>
    <t>4614 - Lanzadores</t>
  </si>
  <si>
    <t>4615 - Orden Público</t>
  </si>
  <si>
    <t>4616 - Seguridad y control público</t>
  </si>
  <si>
    <t>4617 - Seguridad, vigilancia y detección</t>
  </si>
  <si>
    <t>4618 - Seguridad y protección personal</t>
  </si>
  <si>
    <t>4619 - Protección contra incendios</t>
  </si>
  <si>
    <t>4710 - Tratamiento, suministros y eliminación de agua y aguas residuales</t>
  </si>
  <si>
    <t>4711 - Equipo industrial de lavandería y limpieza en seco</t>
  </si>
  <si>
    <t>4712 - Equipo de limpieza</t>
  </si>
  <si>
    <t>4713 - Suministros de limpieza</t>
  </si>
  <si>
    <t>4810 - Equipos de servicios de alimentación para instituciones</t>
  </si>
  <si>
    <t>4811 - Máquinas expendedoras</t>
  </si>
  <si>
    <t>4812 - Equipo de Juego o de Apostar</t>
  </si>
  <si>
    <t>4910 - Coleccionables y condecoraciones</t>
  </si>
  <si>
    <t>4912 - Equipos y accesorios para acampada y exterior</t>
  </si>
  <si>
    <t>4913 - Equipos de pesca y caza</t>
  </si>
  <si>
    <t>4914 - Equipos para deportes acuáticos</t>
  </si>
  <si>
    <t>4915 - Equipos para deportes de invierno</t>
  </si>
  <si>
    <t>4916 - Equipos deportivos para campos y canchas</t>
  </si>
  <si>
    <t>4917 - Equipos de gimnasia y boxeo</t>
  </si>
  <si>
    <t>4918 - Juegos y equipo de tiro y mesa</t>
  </si>
  <si>
    <t>4920 - Equipo para entrenamiento físico</t>
  </si>
  <si>
    <t>4921 - Otros deportes</t>
  </si>
  <si>
    <t>4922 - Equipo de deporte y accesorios</t>
  </si>
  <si>
    <t>4924 - Equipo de recreo y parques infantiles y equipo y suministros de natación y de spa</t>
  </si>
  <si>
    <t>5010 - Frutas, verduras y frutos secos</t>
  </si>
  <si>
    <t>5011 - Productos de carne y aves de corral</t>
  </si>
  <si>
    <t>5012 - Pescados y mariscos</t>
  </si>
  <si>
    <t>5013 - Productos lácteos y huevos</t>
  </si>
  <si>
    <t>5015 - Aceites y grasas comestibles</t>
  </si>
  <si>
    <t>5016 - Chocolates, azúcares, edulcorantes y productos de confitería</t>
  </si>
  <si>
    <t>5017 - Condimentos y conservantes</t>
  </si>
  <si>
    <t>5018 - Productos de panadería</t>
  </si>
  <si>
    <t>5019 - Alimentos preparados y conservados</t>
  </si>
  <si>
    <t>5020 - Bebidas</t>
  </si>
  <si>
    <t>5021 - Tabaco y productos de fumar y substitutos</t>
  </si>
  <si>
    <t>5022 - Productos de Cereales y Legumbres</t>
  </si>
  <si>
    <t>5112 - Medicamentos cardiovasculares</t>
  </si>
  <si>
    <t>5113 - Medicamentos hematólicos</t>
  </si>
  <si>
    <t>5114 - Medicamentos para el sistema nervioso central</t>
  </si>
  <si>
    <t>5115 - Medicamentos para el sistema nervioso autónomo</t>
  </si>
  <si>
    <t>5116 - Medicamentos que afectan al tracto respiratorio</t>
  </si>
  <si>
    <t>5117 - Medicamentos que afectan al sistema gastrointestinal</t>
  </si>
  <si>
    <t>5118 - Hormonas y antagonistas hormonales</t>
  </si>
  <si>
    <t>5119 - Agentes que afectan el agua y los electrolitos</t>
  </si>
  <si>
    <t>5120 - Medicamentos inmunomoduladores</t>
  </si>
  <si>
    <t>5121 - Categorías de medicamentos varios</t>
  </si>
  <si>
    <t>5124 - Fármacos que afectan a los oídos, los ojos, la nariz y la piel</t>
  </si>
  <si>
    <t>5125 - Suplementos alimenticios veterinarios</t>
  </si>
  <si>
    <t>5210 - Revestimientos de suelos</t>
  </si>
  <si>
    <t>5212 - Ropa de cama, mantelerías, paños de cocina y toallas</t>
  </si>
  <si>
    <t>5213 - Tratamientos de ventanas</t>
  </si>
  <si>
    <t>5214 - Aparatos electrodomésticos</t>
  </si>
  <si>
    <t>5215 - Utensilios de cocina domésticos</t>
  </si>
  <si>
    <t>5216 - Electrónica de consumo</t>
  </si>
  <si>
    <t>5217 - Tratamientos de pared doméstica</t>
  </si>
  <si>
    <t>5310 - Ropa</t>
  </si>
  <si>
    <t>5311 - Calzado</t>
  </si>
  <si>
    <t>5312 - Maletas, bolsos de mano, mochilas y estuches</t>
  </si>
  <si>
    <t>5313 - Artículos de tocador</t>
  </si>
  <si>
    <t>5314 - Fuentes y accesorios de costura</t>
  </si>
  <si>
    <t>5410 - Joyería</t>
  </si>
  <si>
    <t>5411 - Relojes</t>
  </si>
  <si>
    <t>5412 - Gemas</t>
  </si>
  <si>
    <t>5510 - Medios impresos</t>
  </si>
  <si>
    <t>5511 - Material electrónico de referencia</t>
  </si>
  <si>
    <t>5512 - Etiquetado y accesorios</t>
  </si>
  <si>
    <t>5610 - Muebles de alojamiento</t>
  </si>
  <si>
    <t>5611 - Muebles comerciales e industriales</t>
  </si>
  <si>
    <t>5612 - Mobiliario institucional, escolar y educativo y accesorios</t>
  </si>
  <si>
    <t>6010 - Materiales didácticos profesionales y de desarrollo y accesorios y suministros</t>
  </si>
  <si>
    <t>6011 - Decoraciones y suministros del aula</t>
  </si>
  <si>
    <t>6012 - Equipo de arte y manualidades, accesorios y suministros</t>
  </si>
  <si>
    <t>6013 - Instrumentos musicales, piezas y accesorios</t>
  </si>
  <si>
    <t>6014 - Juguetes y juegos</t>
  </si>
  <si>
    <t>7010 - Pesquerías y acuicultura</t>
  </si>
  <si>
    <t>7011 - Horticultura</t>
  </si>
  <si>
    <t>7012 - Servicios de ganadería</t>
  </si>
  <si>
    <t>7013 - Preparación, gestión y protección del terreno y del suelo</t>
  </si>
  <si>
    <t>7015 - Cultivos forestales</t>
  </si>
  <si>
    <t>7016 - Fauna y flora</t>
  </si>
  <si>
    <t>7017 - Desarrollo y vigilancia de recursos hidráulicos</t>
  </si>
  <si>
    <t>7110 - Servicios de minería</t>
  </si>
  <si>
    <t>7112 - Servicios de mantenimiento y construcción de perforación de pozos</t>
  </si>
  <si>
    <t>7113 - Servicios de aumento de la extracción producción de gas y petróleo</t>
  </si>
  <si>
    <t>7114 - Servicios de restauración y recuperación de gas y aceite</t>
  </si>
  <si>
    <t>7115 - Servicios de procesar y gestión de datos del aceite y gas</t>
  </si>
  <si>
    <t>7210 - Construcción de edificios, atención, mantenimiento y servicios de reparaciones</t>
  </si>
  <si>
    <t>7310 - Industrias de plásticos y productos químicos</t>
  </si>
  <si>
    <t>7311 - Industrias de la madera y el papel</t>
  </si>
  <si>
    <t>7312 - Industrias del metal y de minerales</t>
  </si>
  <si>
    <t>7313 - Industrias de alimentos y bebidas</t>
  </si>
  <si>
    <t>7314 - Industrias de fibras, textiles y de tejidos</t>
  </si>
  <si>
    <t>7315 - Servicios de apoyo a la fabricación</t>
  </si>
  <si>
    <t>7316 - Fabricación de maquinaria y equipo de transporte</t>
  </si>
  <si>
    <t>7317 - Fabricación de productos eléctricos e instrumentos de precisión</t>
  </si>
  <si>
    <t>7318 - Servicios de labrado y procesado</t>
  </si>
  <si>
    <t>7610 - Servicios de descontaminación</t>
  </si>
  <si>
    <t>7612 - Eliminación y tratamiento de desechos</t>
  </si>
  <si>
    <t>7613 - Limpieza de residuos tóxicos y peligrosos</t>
  </si>
  <si>
    <t>7711 - Protección medioambiental</t>
  </si>
  <si>
    <t>7712 - Seguimiento, control y rehabilitación de la contaminación</t>
  </si>
  <si>
    <t>7810 - Transporte de correo y carga</t>
  </si>
  <si>
    <t>7811 - Transporte de pasajeros</t>
  </si>
  <si>
    <t>7812 - Manejo y embalaje de material</t>
  </si>
  <si>
    <t>7813 - Almacenaje</t>
  </si>
  <si>
    <t>7814 - Operaciones de transporte</t>
  </si>
  <si>
    <t>7818 - Servicios de mantenimiento o reparaciones de transportes</t>
  </si>
  <si>
    <t>8010 - Servicios de asesoría de gestión</t>
  </si>
  <si>
    <t>8012 - Servicios legales</t>
  </si>
  <si>
    <t>8013 - Servicios inmobiliarios</t>
  </si>
  <si>
    <t>8014 - Comercialización y distribución</t>
  </si>
  <si>
    <t>8015 - Política comercial y servicios</t>
  </si>
  <si>
    <t>8016 - Servicios de administración de empresas</t>
  </si>
  <si>
    <t>8110 - Servicios profesionales de ingeniería</t>
  </si>
  <si>
    <t>8111 - Servicios informáticos</t>
  </si>
  <si>
    <t>8112 - Economía</t>
  </si>
  <si>
    <t>8113 - Estadística</t>
  </si>
  <si>
    <t>8114 - Tecnologías de fabricación</t>
  </si>
  <si>
    <t>8210 - Publicidad</t>
  </si>
  <si>
    <t>8211 - Escritura y traducciones</t>
  </si>
  <si>
    <t>8213 - Servicios fotográficos</t>
  </si>
  <si>
    <t>8214 - Diseño gráfico</t>
  </si>
  <si>
    <t>8311 - Servicios de medios de telecomunicaciones</t>
  </si>
  <si>
    <t>8312 - Servicios de información</t>
  </si>
  <si>
    <t>8411 - Contabilidad y auditorias</t>
  </si>
  <si>
    <t>8412 - Banca e inversiones</t>
  </si>
  <si>
    <t>8413 - Servicios de seguros y jubilación</t>
  </si>
  <si>
    <t>8414 - Agencias de crédito</t>
  </si>
  <si>
    <t>8510 - Servicios sanitarios integrales</t>
  </si>
  <si>
    <t>8511 - Prevención y control de enfermedades</t>
  </si>
  <si>
    <t>8512 -  Práctica médica</t>
  </si>
  <si>
    <t xml:space="preserve"> 8513 - Ciencia médica, investigación y experimentación</t>
  </si>
  <si>
    <t>8515 - Servicios alimentarios y de nutrición</t>
  </si>
  <si>
    <t>8612 - Instituciones educativas</t>
  </si>
  <si>
    <t>8613 - Servicios educativos especializados</t>
  </si>
  <si>
    <t>8614 - Instalaciones educativas</t>
  </si>
  <si>
    <t>9010 - Restaurantes y catering (servicios de comidas y bebidas)</t>
  </si>
  <si>
    <t>9011 - Instalaciones hoteleras, alojamientos y centros de encuentros</t>
  </si>
  <si>
    <t>9012 - Facilitación de viajes</t>
  </si>
  <si>
    <t>9013 - Artes interpretativas</t>
  </si>
  <si>
    <t>9015 - Servicios de entretenimiento</t>
  </si>
  <si>
    <t>9110 - Aspecto personal</t>
  </si>
  <si>
    <t>9111 - Asistencia doméstica y personal</t>
  </si>
  <si>
    <t>9312 - Relaciones internacionales</t>
  </si>
  <si>
    <t>9313 - Ayuda y asistencia humanitaria</t>
  </si>
  <si>
    <t>9314 - Servicios comunitarios y sociales</t>
  </si>
  <si>
    <t>9315 - Servicios de administración y financiación pública</t>
  </si>
  <si>
    <t>9316 - Tributación</t>
  </si>
  <si>
    <t>9317 - Política y regulación comercial</t>
  </si>
  <si>
    <t>9410 - Organizaciones laborales</t>
  </si>
  <si>
    <t>9411 - Organizaciones religiosas</t>
  </si>
  <si>
    <t>9412 - Clubes</t>
  </si>
  <si>
    <t>9413 - Organizaciones, asociaciones y movimientos cívicos</t>
  </si>
  <si>
    <t>COSTO TOTAL POR CÓDIGO DE CATÁLOGO DE BIENES Y SERVICIOS (CBS)</t>
  </si>
  <si>
    <t>DESCRIPCIÓN DE LA COMPRA O CONTRATACIÓN</t>
  </si>
  <si>
    <t>COSTO TOTAL UNITARIO</t>
  </si>
  <si>
    <t>VEHICULO DE MOTOR</t>
  </si>
  <si>
    <t>UND</t>
  </si>
  <si>
    <t>PRESUPUESTO</t>
  </si>
  <si>
    <t>MOTOCICLETAS</t>
  </si>
  <si>
    <t>MALLA SARAN 40% SOMBRA</t>
  </si>
  <si>
    <t xml:space="preserve">HILO PARA COSER SARAN </t>
  </si>
  <si>
    <t>ROLLO</t>
  </si>
  <si>
    <t>FUNDAS PARA VIVERO 6 X 7 C-200</t>
  </si>
  <si>
    <t>MALLA SARAN 40% 8 X 80 m</t>
  </si>
  <si>
    <t xml:space="preserve">MOTOR DIESEL </t>
  </si>
  <si>
    <t>REPUESTOS PARA MOTOCICLETAS (MOTORS)</t>
  </si>
  <si>
    <t>BATERIAS PARA VEHICULOS</t>
  </si>
  <si>
    <t>MANTENIMIENTOS DE VEHICULOS</t>
  </si>
  <si>
    <t xml:space="preserve">REPARACION DE VEHICULO </t>
  </si>
  <si>
    <t>LAVADO CORRIENTE PARA VEHICULOS</t>
  </si>
  <si>
    <t>TUBOS FLUORESCENTES 40W</t>
  </si>
  <si>
    <t>TRANSFORMADORES 4T 40W</t>
  </si>
  <si>
    <t>DIFUSORES 2 X 4</t>
  </si>
  <si>
    <t>OTRAS PARTES ELECTRICAS</t>
  </si>
  <si>
    <t>BATERIAS AAA / AA DE 1.5 VOLTIOS</t>
  </si>
  <si>
    <t>BATERIAS CUADRADAS 9 VOLTIOS</t>
  </si>
  <si>
    <t>CAFETERA ELECTRICA</t>
  </si>
  <si>
    <t>ESTUFA ELECTRICA DE MESA</t>
  </si>
  <si>
    <t>BATERIAS PARA INVERSOR</t>
  </si>
  <si>
    <t xml:space="preserve">BEBEDERO </t>
  </si>
  <si>
    <t>INVERSOR 2.5 KV</t>
  </si>
  <si>
    <t>EXTENSION ELECTRICA</t>
  </si>
  <si>
    <t>ACONDICIONADOR DE AIRE DE 24,000 BTU INVERTER</t>
  </si>
  <si>
    <t>TICKETS PARA COMBUSTIBLES</t>
  </si>
  <si>
    <t>SWITCHES 48 100/1000 ETHERNET</t>
  </si>
  <si>
    <t>DISCO DURO USB 3.0 DE T.B.</t>
  </si>
  <si>
    <t>CAMARA DIGITAL</t>
  </si>
  <si>
    <t>SILLA SECRETARIAL</t>
  </si>
  <si>
    <t>SILLON SEMI EJECUTIVO</t>
  </si>
  <si>
    <t>ESCRITORIOS</t>
  </si>
  <si>
    <t>CREDENZAS</t>
  </si>
  <si>
    <t>MESA AUXILIAR PARA ESCRITORIOS</t>
  </si>
  <si>
    <t>RESMA DE PAPEL BOND 20 8.5x11</t>
  </si>
  <si>
    <t>RESMA DE PAPEL BOND 20 8.5x14</t>
  </si>
  <si>
    <t>CARPETA SIMPLE</t>
  </si>
  <si>
    <t>CARPETAS TIPO MALETA COLOR CARTON</t>
  </si>
  <si>
    <t>CINTA ADHESIVA 2"x100 CLEAR 3M</t>
  </si>
  <si>
    <t>CINTA ADHESIVA 3M 3/4x36</t>
  </si>
  <si>
    <t>CINTA ADHESIVA DOBLE CARA</t>
  </si>
  <si>
    <t>CARPETAS 3 ARG #2</t>
  </si>
  <si>
    <t>BANDITAS DE GOMAS #18 1/4 LIB 25/1</t>
  </si>
  <si>
    <t>GRAPADORAS</t>
  </si>
  <si>
    <t xml:space="preserve">PEGA UHU GEL </t>
  </si>
  <si>
    <t>LIBROS DE RECORD 500 PAGINAS</t>
  </si>
  <si>
    <t>CORRECTOR LIQUIDO</t>
  </si>
  <si>
    <t>LAPICEROS AZUL CAJA DE 12</t>
  </si>
  <si>
    <t>LIBRETAS RAYADAS 5x8</t>
  </si>
  <si>
    <t>LIBRETAS RAYADAS 8x11</t>
  </si>
  <si>
    <t>SACAPUNTAS DE METAL</t>
  </si>
  <si>
    <t>SACAGRAPAS</t>
  </si>
  <si>
    <t xml:space="preserve">TIJERAS 7" </t>
  </si>
  <si>
    <t>CORDONES TELEFONICOS EN ESPIRAL</t>
  </si>
  <si>
    <t>CORDONES TELEFONICOS LISOS</t>
  </si>
  <si>
    <t>HOJAS DE ENCUADERNAR PLAST. TRANSPARENTE PEQ.</t>
  </si>
  <si>
    <t>BASE PARA AGENDAS</t>
  </si>
  <si>
    <t>ZAFACONES PLASTICOS PEQ.</t>
  </si>
  <si>
    <t>ESPIRAL PARA ENCUADERNAR 12MM 1/2 CLEAR</t>
  </si>
  <si>
    <t>ESPIRAL PARA ENCUADERNAR 10MM 3/8 CLEAR</t>
  </si>
  <si>
    <t>ESPIRAL PARA ENCUADERNAR 19MM 3/4 CLEAR</t>
  </si>
  <si>
    <t>ESPIRAL PARA ENCUADERNAR 25MM 1 CLEAR</t>
  </si>
  <si>
    <t>KIT ORGANIZADOR DE ESCRITORIO</t>
  </si>
  <si>
    <t>PORTA CLIPS</t>
  </si>
  <si>
    <t>CAJA DE CABLE UTP CAT6</t>
  </si>
  <si>
    <t xml:space="preserve">CONO DE DVD GRABABLE DE 100 DISCO </t>
  </si>
  <si>
    <t>CAJA DE LABEL PARA CD</t>
  </si>
  <si>
    <t>PAPEL PARA PLOTTER 36X100</t>
  </si>
  <si>
    <t>AEROSOL PARA DISPENSADOR 12/1</t>
  </si>
  <si>
    <t>CUBETAS EXPRIMIDORAS 35 QTS</t>
  </si>
  <si>
    <t>JABON LIQUIDO PARA BANO</t>
  </si>
  <si>
    <t>PAPEL HIGIENICO 2PLY 12/1</t>
  </si>
  <si>
    <t>CINTA DE TOPOGRAFO</t>
  </si>
  <si>
    <t>PULIDO Y BRILLADO DE PISO</t>
  </si>
  <si>
    <t>MEDIDOR DE DECIBELES (SONIDO)</t>
  </si>
  <si>
    <t>PAGO FIANZA PLAN DE MANEJO Y ADECUACION AMBIENTAL</t>
  </si>
  <si>
    <t>DETECTORES DE HUMO</t>
  </si>
  <si>
    <t>BUFFET NAVIDENO</t>
  </si>
  <si>
    <t>BRAZO HIDRÁULICO PARA PUERTA</t>
  </si>
  <si>
    <t>PLAFONES 2X4</t>
  </si>
  <si>
    <t>EQUIPO FERRETERO PARA TINACO</t>
  </si>
  <si>
    <t>BROCHURES VARIOS</t>
  </si>
  <si>
    <t>SELLOS PRETINTADOS</t>
  </si>
  <si>
    <t>ROTULO PARA IDENTIFICAR DEPTOS.</t>
  </si>
  <si>
    <t>TARJETAS DE PRESENTACION</t>
  </si>
  <si>
    <t>ROTULO PARA VEHICULOS</t>
  </si>
  <si>
    <t>GAFAS PROTECTORAS</t>
  </si>
  <si>
    <t>CASCOS PROTECTORES</t>
  </si>
  <si>
    <t>GUANTES PROTECTORES</t>
  </si>
  <si>
    <t>CAJA CHICA</t>
  </si>
  <si>
    <t>ALQUILER CAMION</t>
  </si>
  <si>
    <t>CORONA DE FLORES FUNEBRE</t>
  </si>
  <si>
    <t>CORONA FLORAL ACTIVIDADES FIESTAS PATRIAS</t>
  </si>
  <si>
    <t>SERVICIOS LEGALES</t>
  </si>
  <si>
    <t>RENOVACION DE PERIODICO</t>
  </si>
  <si>
    <t>PAGO DE PRENSA</t>
  </si>
  <si>
    <t>SUSCRIPCION PERIODICO</t>
  </si>
  <si>
    <t>GRABACION DE EVENTO</t>
  </si>
  <si>
    <t>PUBLICACION EN PERIODICO</t>
  </si>
  <si>
    <t>BANDEJAS PLASTICAS PARA ESCRITORIO</t>
  </si>
  <si>
    <t>TONER MAGENTA T5633</t>
  </si>
  <si>
    <t>TONER MAGENTA T5636</t>
  </si>
  <si>
    <t>TONER BLACK T5637</t>
  </si>
  <si>
    <t>TONER GPR-6</t>
  </si>
  <si>
    <t>GPS MAP 62S</t>
  </si>
  <si>
    <t>MOUSE OPTICO USB</t>
  </si>
  <si>
    <t>SILLAS DE ESPERA O DE VISITA</t>
  </si>
  <si>
    <t>PAPEL TOALLA</t>
  </si>
  <si>
    <t>LAVADO Y ENGRASE PARA VEHICULOS</t>
  </si>
  <si>
    <t>IMPORTE</t>
  </si>
  <si>
    <t>ACONDICIONADOR DE AIRE DE 18,000 BTU INVERTER</t>
  </si>
  <si>
    <t>ACONDICIONADOR DE AIRE DE 12,000 BTU INVERTER</t>
  </si>
  <si>
    <t>Ministerio de Energía y Minas</t>
  </si>
  <si>
    <t xml:space="preserve">AGENDAS DE ESCRITORIO </t>
  </si>
  <si>
    <t>AGENDAS TELEFONICAS</t>
  </si>
  <si>
    <t>BUFFET NAVIDENO OFIC. REG.  BONAO</t>
  </si>
  <si>
    <t>ALIMENTOS PARA EL PERSONAL</t>
  </si>
  <si>
    <t>BUFFET ACTIVIDADES ESPECIALES</t>
  </si>
  <si>
    <t>BOLETOS AEREOS</t>
  </si>
  <si>
    <t>SEGUROS DE VIAJES</t>
  </si>
  <si>
    <t>BOTIQUIN PRIMEROS AUXILIOS</t>
  </si>
  <si>
    <t>TEXTILES - UNIFORMES PARA EL PERSONAL</t>
  </si>
  <si>
    <t>TINACOS 530 GALONES</t>
  </si>
  <si>
    <t>CORTINAS VENECIANAS EN MADERA</t>
  </si>
  <si>
    <t xml:space="preserve">BREAKERS MOLDED CASE </t>
  </si>
  <si>
    <t>SILLONES EJECUTIVOS</t>
  </si>
  <si>
    <t>ARMAZONES 8 1/2 X 11</t>
  </si>
  <si>
    <t>ARMAZONES 8 1/2 X 13</t>
  </si>
  <si>
    <t>CALCULADORA  SHARP NEL 2630P</t>
  </si>
  <si>
    <t>ARCHIVO DE METAL 4 GAVETAS</t>
  </si>
  <si>
    <r>
      <t>DETECTOR DE GAS (DE 0-30%)PARA O</t>
    </r>
    <r>
      <rPr>
        <vertAlign val="subscript"/>
        <sz val="24"/>
        <color theme="1"/>
        <rFont val="Arial Narrow"/>
        <family val="2"/>
      </rPr>
      <t xml:space="preserve">2 </t>
    </r>
  </si>
  <si>
    <t>TERMOS DOMESTICOS ACERO INOX.</t>
  </si>
  <si>
    <t>ANGULARES 2</t>
  </si>
  <si>
    <t>TRAMERIA 6 NIV. C/ BAND. MET. CAP.100 KG POR NIVEL</t>
  </si>
  <si>
    <t xml:space="preserve">EXTRACTOR DE AIRE </t>
  </si>
  <si>
    <t>CAJA DE SEGURIDAD</t>
  </si>
  <si>
    <t>MARTILLO</t>
  </si>
  <si>
    <t>TALADRO</t>
  </si>
  <si>
    <t>LONA PLASTICA</t>
  </si>
  <si>
    <t>ALAMBRE NO. 10</t>
  </si>
  <si>
    <t>TAPA PLASTICA</t>
  </si>
  <si>
    <t>TOMA CORRIENTES</t>
  </si>
  <si>
    <t>DISPENSADOR PARA AEROSOL</t>
  </si>
  <si>
    <t>REGLETA ELECTRICA DE 6 SALIDAS</t>
  </si>
  <si>
    <t>CABLE DE RED</t>
  </si>
  <si>
    <t>TINTA HP CE-313A MAGENTA</t>
  </si>
  <si>
    <t>TINTA HP CE-311A CYAN</t>
  </si>
  <si>
    <t>TINTA HP CE-310A NEGRO</t>
  </si>
  <si>
    <t>TINTA HP CE-312A YELLOW</t>
  </si>
  <si>
    <t>TINTA CANON 104</t>
  </si>
  <si>
    <t xml:space="preserve">TINTA HP 641A BLACK </t>
  </si>
  <si>
    <t>TINTA HP 641 CYAN</t>
  </si>
  <si>
    <t>TINTA HP 641 YELLOW</t>
  </si>
  <si>
    <t>TINTA HP 85A</t>
  </si>
  <si>
    <t>TINTA HP CF-210A BLACK</t>
  </si>
  <si>
    <t>TINTA HP CF-211A CYAN</t>
  </si>
  <si>
    <t>TINTA HP CF-212A YELLOW</t>
  </si>
  <si>
    <t>TINTA HP CF-213A MAGENTA</t>
  </si>
  <si>
    <t>TINTA HP 122XL NEGRO (CH-561HE)</t>
  </si>
  <si>
    <t>TINTA HP 122XL COLOR  (CH-562HE)</t>
  </si>
  <si>
    <t>TINTA HP 641A MAGENTA (C-9723A)</t>
  </si>
  <si>
    <t>TINTA HP CF-283A</t>
  </si>
  <si>
    <t>TINTA C-8767 BLACK</t>
  </si>
  <si>
    <t>TINTA C-9363 COLOR</t>
  </si>
  <si>
    <t>NUMERADOR AUTOMATICO DE 6 DIGITOS</t>
  </si>
  <si>
    <t>NUMERADOR MANUAL DE 6 DIGITOS</t>
  </si>
  <si>
    <t>TELEVISOR LED 42"</t>
  </si>
  <si>
    <t>REGADERAS PLASTICAS</t>
  </si>
  <si>
    <t>DESINFECTANTE</t>
  </si>
  <si>
    <t>CLORO</t>
  </si>
  <si>
    <t>JABON DE FREGAR EN PASTA</t>
  </si>
  <si>
    <t>JABON LIQUIDO DE FREGAR</t>
  </si>
  <si>
    <t>CAFÉ</t>
  </si>
  <si>
    <t>FUNDAS PARA BASURA 5/1</t>
  </si>
  <si>
    <t>PAQUETE</t>
  </si>
  <si>
    <t>GALON</t>
  </si>
  <si>
    <t>AZUCAR CREMA 5/1</t>
  </si>
  <si>
    <t>AZUCAR BLANCA 5/1</t>
  </si>
  <si>
    <t>ESPIRALES 3/16   100/1</t>
  </si>
  <si>
    <t>CAJA</t>
  </si>
  <si>
    <t>CD</t>
  </si>
  <si>
    <t>FOLDER 8.5x11 CAJA 100/1</t>
  </si>
  <si>
    <t>SOBRES MANILA 9 X 12</t>
  </si>
  <si>
    <t>SOBRES MANILA 10 X 13</t>
  </si>
  <si>
    <t>MICROONDAS</t>
  </si>
  <si>
    <t>MASCARILLAS DESECHABLES</t>
  </si>
  <si>
    <t>GUANTES DESECHABLES EN LATEX 100/1</t>
  </si>
  <si>
    <t>SUAPER</t>
  </si>
  <si>
    <t>ESCOBA</t>
  </si>
  <si>
    <t>SIST. TINTA CONTINUA IMPRES.CANON 280</t>
  </si>
  <si>
    <t>CERRADURAS</t>
  </si>
  <si>
    <t>CUBO DE MASILLA</t>
  </si>
  <si>
    <t>MOTA ANTIGOTA</t>
  </si>
  <si>
    <t>BROCHA DOBLE CELDA</t>
  </si>
  <si>
    <t>ESTOPA</t>
  </si>
  <si>
    <t>CUBETA</t>
  </si>
  <si>
    <t>PINTURA SEMI GLOSS 5 GALONES</t>
  </si>
  <si>
    <t>IMPRESORA LASERJET RESOLUCION 11x17</t>
  </si>
  <si>
    <t>CHALECOS SEGURIDAD COLOR NARANJA</t>
  </si>
  <si>
    <t xml:space="preserve">AGENDAS </t>
  </si>
  <si>
    <t>CINTA MASKING TAPE 2"</t>
  </si>
  <si>
    <t>DISPENSADOR DE CINTA 3/4"</t>
  </si>
  <si>
    <t>PERFORADORA DE 3 HOYOS</t>
  </si>
  <si>
    <t>EGA</t>
  </si>
  <si>
    <t>CLIPS NO. 1</t>
  </si>
  <si>
    <t>CLIPS NO. 2</t>
  </si>
  <si>
    <t>GOMAS DE BORRAR</t>
  </si>
  <si>
    <t>COMPAS DE PRECISION</t>
  </si>
  <si>
    <t>REGLAS PLASTICAS</t>
  </si>
  <si>
    <t>CINTA METRICA 5M</t>
  </si>
  <si>
    <t>PERFORADORA DE 2 HOYOS</t>
  </si>
  <si>
    <t>PENDAFLEX (FOLDER COLG.) 8 1/2 X11</t>
  </si>
  <si>
    <t>PENDAFLEX (FOLDER COLG.) 8 1/2 X 13</t>
  </si>
  <si>
    <t>SOBRES BLANCOS NO. 10</t>
  </si>
  <si>
    <t>LAPICES DE CARBON #2</t>
  </si>
  <si>
    <t>LAPICES DE CARBON 6B    12/1</t>
  </si>
  <si>
    <t>FOLDER 8.5x14 CAJA 100/1</t>
  </si>
  <si>
    <t xml:space="preserve">ROLLO PAPEL PARA SUMADORA </t>
  </si>
  <si>
    <t>CLIPS BILLETEROS 1"</t>
  </si>
  <si>
    <t>CLIPS BILLTEROS 2"</t>
  </si>
  <si>
    <t>GANCHOS ACCORD</t>
  </si>
  <si>
    <t>CARTULINA DE HILO BLANCO</t>
  </si>
  <si>
    <t>CARTULINA DE HILO CREMA</t>
  </si>
  <si>
    <t>NOTAS ADHESIVAS POST-IT</t>
  </si>
  <si>
    <t>NEUMATICOS</t>
  </si>
  <si>
    <t>COMPUTADORA PORTATIL 4 GB RAM/DVD</t>
  </si>
  <si>
    <t>FOTOCOPIADORA MONOCROMATICA</t>
  </si>
  <si>
    <t>PLOTTER PARA IMPRESIÓN MAPAS HASTA 46 PULG</t>
  </si>
  <si>
    <t>IMPRESORA MONOCROMATICA ALTO RENDIM.</t>
  </si>
  <si>
    <t>MEMORIA UBS DE 16 GB</t>
  </si>
  <si>
    <t>ARCHIVO MODULAR 3 GAVETAS</t>
  </si>
  <si>
    <t>ARCHIVO MODULAR DE 2 GAV. PARA ESCRITORIOS</t>
  </si>
  <si>
    <t>IMAGING DRUM CE-314 A</t>
  </si>
  <si>
    <t>TONER LIGHT LIGHT BLACK T5639</t>
  </si>
  <si>
    <t>TONER LIGHT MAGENTA T5635</t>
  </si>
  <si>
    <t>TONER PHOTO BLACK T5631</t>
  </si>
  <si>
    <t>TONER  LIGHT BLACK T5637</t>
  </si>
  <si>
    <t>TINTA CYAN T5632</t>
  </si>
  <si>
    <t>TINTA YELLOW T5634</t>
  </si>
  <si>
    <t>FARDOS</t>
  </si>
  <si>
    <t>DIRECCION GENERAL DE MINERIA</t>
  </si>
  <si>
    <t>CUCHARITAS DE TE</t>
  </si>
  <si>
    <t>VASOS DE CRISTAL</t>
  </si>
  <si>
    <t>COPAS DE CRISTAL</t>
  </si>
  <si>
    <t>LIMPIA CRISTALES</t>
  </si>
  <si>
    <t>JABON DE CUABA</t>
  </si>
  <si>
    <t>TAZAS DE TE-CAFÉ CON SU PLATILLO</t>
  </si>
  <si>
    <t>SERVILLETAS 500/1</t>
  </si>
  <si>
    <t>PAÑO PARA BANDEJA</t>
  </si>
  <si>
    <t>NEVERITA EJECUTIVA</t>
  </si>
  <si>
    <t>MURALES DE CORCHO, CON MARCO EN METAL O MADERA</t>
  </si>
  <si>
    <t>PLANTAS DE DIFERENTES ESPECIES</t>
  </si>
  <si>
    <t>ZAFACONES PLASTICOS MEDIANOS</t>
  </si>
  <si>
    <t>REP., PULIDO, PINT. E INST. VISOR DE CRISTAL EN PUERTAS</t>
  </si>
  <si>
    <t>TRANSPORTE PARA EL PERSONAL</t>
  </si>
  <si>
    <r>
      <t xml:space="preserve">PLAN ANUAL DE COMPRAS Y CONTRATACIONES AÑO </t>
    </r>
    <r>
      <rPr>
        <b/>
        <u/>
        <sz val="24"/>
        <color theme="1"/>
        <rFont val="Arial Narrow"/>
        <family val="2"/>
      </rPr>
      <t xml:space="preserve">_2016  </t>
    </r>
  </si>
  <si>
    <t>GRAPAS</t>
  </si>
  <si>
    <t>BOTELLONES DE AGUA PURIFICADA</t>
  </si>
  <si>
    <t>TOMA DE VIDEOS AEREOS</t>
  </si>
  <si>
    <t>RONAVACION DE POLIZAS DE VEHICULOS</t>
  </si>
  <si>
    <t xml:space="preserve">RETRO EXCAVADORA </t>
  </si>
  <si>
    <t>TOTAL</t>
  </si>
  <si>
    <t>ALAMBRES DE PUA</t>
  </si>
  <si>
    <t>ALFOMBRAS PARA VEHICULOS</t>
  </si>
  <si>
    <t>FORROS PARA ASIENTOS</t>
  </si>
  <si>
    <t>M2</t>
  </si>
  <si>
    <t>PC INTEL CORE I7 16GB RAM</t>
  </si>
  <si>
    <t>PC INTEL CORE I5 8GB</t>
  </si>
  <si>
    <t>IMPRESORA HP LASERJET P1102W</t>
  </si>
  <si>
    <t>IMPRESORA HP LASERJET M1217NFW MFP</t>
  </si>
  <si>
    <t>IMPRESORA HP LASERJET P1025NW</t>
  </si>
  <si>
    <t>IMPRESORA HP LASERJET M401N PRO 400</t>
  </si>
  <si>
    <t>MONITOR 19"</t>
  </si>
  <si>
    <t>MONITOR 24"</t>
  </si>
  <si>
    <t xml:space="preserve"> </t>
  </si>
  <si>
    <t>LASER TONER CANON GPR-35</t>
  </si>
  <si>
    <t xml:space="preserve">PROSPECCION GEOFISICA </t>
  </si>
  <si>
    <t>LICITACION P.</t>
  </si>
  <si>
    <t>COMPUTADORA TIPO DESKTOP I3/500 HDD/4GB</t>
  </si>
  <si>
    <t>COMPRA DE EQUIPOS TOPOGRAFICOS</t>
  </si>
  <si>
    <t xml:space="preserve">LIBROS </t>
  </si>
  <si>
    <t>EDUCACION CONTINUA</t>
  </si>
  <si>
    <t>MANTENIMIENTO DE EQUIPOS ELECTRICOS</t>
  </si>
  <si>
    <t xml:space="preserve">ALQUILER LOCAL </t>
  </si>
  <si>
    <t>SERVICIO TECNICO</t>
  </si>
  <si>
    <t xml:space="preserve">                           Dirección General de Minería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</si>
</sst>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RD$&quot;#,##0.00"/>
  </numFmts>
  <fonts count="25" x14ac:knownFonts="1">
    <font>
      <sz val="11"/>
      <color theme="1"/>
      <name val="Calibri"/>
      <family val="2"/>
      <scheme val="minor"/>
    </font>
    <font>
      <sz val="14"/>
      <color theme="1"/>
      <name val="Arial Narrow"/>
      <family val="2"/>
    </font>
    <font>
      <b/>
      <sz val="14"/>
      <name val="Arial Narrow"/>
      <family val="2"/>
    </font>
    <font>
      <sz val="14"/>
      <name val="Arial"/>
      <family val="2"/>
    </font>
    <font>
      <sz val="12"/>
      <name val="Arial Narrow"/>
      <family val="2"/>
    </font>
    <font>
      <sz val="12"/>
      <color theme="1"/>
      <name val="Arial Narrow"/>
      <family val="2"/>
    </font>
    <font>
      <b/>
      <sz val="16"/>
      <color theme="1"/>
      <name val="Arial Narrow"/>
      <family val="2"/>
    </font>
    <font>
      <sz val="11"/>
      <color theme="0"/>
      <name val="Calibri"/>
      <family val="2"/>
      <scheme val="minor"/>
    </font>
    <font>
      <b/>
      <sz val="24"/>
      <color theme="1"/>
      <name val="Arial Narrow"/>
      <family val="2"/>
    </font>
    <font>
      <sz val="24"/>
      <color theme="1"/>
      <name val="Arial Narrow"/>
      <family val="2"/>
    </font>
    <font>
      <vertAlign val="superscript"/>
      <sz val="24"/>
      <color theme="1"/>
      <name val="Arial Narrow"/>
      <family val="2"/>
    </font>
    <font>
      <sz val="24"/>
      <name val="Arial Narrow"/>
      <family val="2"/>
    </font>
    <font>
      <sz val="24"/>
      <color theme="1"/>
      <name val="Calibri"/>
      <family val="2"/>
      <scheme val="minor"/>
    </font>
    <font>
      <sz val="24"/>
      <color theme="0"/>
      <name val="Calibri"/>
      <family val="2"/>
      <scheme val="minor"/>
    </font>
    <font>
      <sz val="12"/>
      <color theme="1"/>
      <name val="Arial Narrow"/>
      <family val="2"/>
    </font>
    <font>
      <b/>
      <sz val="12"/>
      <color theme="1"/>
      <name val="Arial Narrow"/>
      <family val="2"/>
    </font>
    <font>
      <b/>
      <sz val="22"/>
      <color theme="1"/>
      <name val="Arial Narrow"/>
      <family val="2"/>
    </font>
    <font>
      <vertAlign val="subscript"/>
      <sz val="24"/>
      <color theme="1"/>
      <name val="Arial Narrow"/>
      <family val="2"/>
    </font>
    <font>
      <sz val="20"/>
      <color theme="1"/>
      <name val="Arial Narrow"/>
      <family val="2"/>
    </font>
    <font>
      <b/>
      <sz val="24"/>
      <color rgb="FFC00000"/>
      <name val="Arial"/>
      <family val="2"/>
    </font>
    <font>
      <b/>
      <u/>
      <sz val="24"/>
      <color theme="1"/>
      <name val="Arial Narrow"/>
      <family val="2"/>
    </font>
    <font>
      <b/>
      <sz val="30"/>
      <color theme="1"/>
      <name val="Arial Narrow"/>
      <family val="2"/>
    </font>
    <font>
      <b/>
      <sz val="24"/>
      <color theme="0"/>
      <name val="Arial Narrow"/>
      <family val="2"/>
    </font>
    <font>
      <sz val="22"/>
      <color theme="1"/>
      <name val="Arial Narrow"/>
      <family val="2"/>
    </font>
    <font>
      <sz val="30"/>
      <color theme="1"/>
      <name val="Arial Narrow"/>
      <family val="2"/>
    </font>
  </fonts>
  <fills count="7">
    <fill>
      <patternFill patternType="none"/>
    </fill>
    <fill>
      <patternFill patternType="gray125"/>
    </fill>
    <fill>
      <patternFill patternType="solid">
        <fgColor rgb="FF6C0000"/>
        <bgColor indexed="64"/>
      </patternFill>
    </fill>
    <fill>
      <patternFill patternType="solid">
        <fgColor theme="4"/>
      </patternFill>
    </fill>
    <fill>
      <patternFill patternType="solid">
        <fgColor rgb="FF0070C0"/>
        <bgColor indexed="64"/>
      </patternFill>
    </fill>
    <fill>
      <patternFill patternType="solid">
        <fgColor theme="0"/>
        <bgColor indexed="64"/>
      </patternFill>
    </fill>
    <fill>
      <patternFill patternType="solid">
        <fgColor theme="4" tint="0.59999389629810485"/>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7" fillId="3" borderId="0" applyNumberFormat="0" applyBorder="0" applyAlignment="0" applyProtection="0"/>
  </cellStyleXfs>
  <cellXfs count="118">
    <xf numFmtId="0" fontId="0" fillId="0" borderId="0" xfId="0"/>
    <xf numFmtId="0" fontId="1" fillId="0" borderId="0" xfId="0" applyFont="1"/>
    <xf numFmtId="0" fontId="3" fillId="0" borderId="0" xfId="0" quotePrefix="1" applyNumberFormat="1" applyFont="1" applyFill="1" applyAlignment="1">
      <alignment horizontal="left"/>
    </xf>
    <xf numFmtId="0" fontId="2" fillId="0" borderId="0" xfId="0" applyFont="1" applyFill="1" applyBorder="1" applyAlignment="1">
      <alignment horizontal="center" vertical="center" wrapText="1"/>
    </xf>
    <xf numFmtId="0" fontId="5" fillId="0" borderId="0" xfId="0" applyFont="1" applyBorder="1"/>
    <xf numFmtId="164" fontId="5" fillId="0" borderId="0" xfId="0" applyNumberFormat="1" applyFont="1" applyBorder="1"/>
    <xf numFmtId="0" fontId="6" fillId="0" borderId="0" xfId="0" applyFont="1" applyBorder="1" applyAlignment="1">
      <alignment horizontal="center"/>
    </xf>
    <xf numFmtId="0" fontId="1" fillId="0" borderId="0" xfId="0" applyFont="1" applyBorder="1" applyAlignment="1"/>
    <xf numFmtId="0" fontId="5" fillId="0" borderId="0" xfId="0" applyFont="1"/>
    <xf numFmtId="38" fontId="5" fillId="0" borderId="1" xfId="0" applyNumberFormat="1" applyFont="1" applyFill="1" applyBorder="1" applyAlignment="1">
      <alignment horizontal="center" vertical="top" wrapText="1"/>
    </xf>
    <xf numFmtId="0" fontId="5" fillId="0" borderId="5" xfId="0" applyFont="1" applyBorder="1" applyAlignment="1">
      <alignment horizontal="center"/>
    </xf>
    <xf numFmtId="38" fontId="5" fillId="0" borderId="2" xfId="0" applyNumberFormat="1" applyFont="1" applyFill="1" applyBorder="1" applyAlignment="1">
      <alignment horizontal="center" vertical="top" wrapText="1"/>
    </xf>
    <xf numFmtId="0" fontId="5" fillId="0" borderId="6" xfId="0" applyFont="1" applyBorder="1" applyAlignment="1">
      <alignment horizontal="center"/>
    </xf>
    <xf numFmtId="0" fontId="5" fillId="0" borderId="6" xfId="0" applyNumberFormat="1" applyFont="1" applyFill="1" applyBorder="1" applyAlignment="1">
      <alignment horizontal="center" vertical="top" wrapText="1"/>
    </xf>
    <xf numFmtId="38" fontId="5" fillId="0" borderId="3" xfId="0" applyNumberFormat="1" applyFont="1" applyFill="1" applyBorder="1" applyAlignment="1">
      <alignment horizontal="center" vertical="top" wrapText="1"/>
    </xf>
    <xf numFmtId="0" fontId="5" fillId="0" borderId="7" xfId="0" applyFont="1" applyBorder="1" applyAlignment="1">
      <alignment horizontal="center"/>
    </xf>
    <xf numFmtId="0" fontId="8" fillId="0" borderId="0" xfId="0" applyFont="1" applyBorder="1"/>
    <xf numFmtId="0" fontId="9" fillId="0" borderId="0" xfId="0" applyFont="1" applyBorder="1"/>
    <xf numFmtId="3" fontId="9" fillId="0" borderId="0" xfId="0" applyNumberFormat="1" applyFont="1" applyBorder="1"/>
    <xf numFmtId="164" fontId="9" fillId="0" borderId="0" xfId="0" applyNumberFormat="1" applyFont="1" applyBorder="1"/>
    <xf numFmtId="164" fontId="8" fillId="0" borderId="0" xfId="0" applyNumberFormat="1" applyFont="1" applyBorder="1"/>
    <xf numFmtId="164" fontId="9" fillId="0" borderId="0" xfId="0" applyNumberFormat="1" applyFont="1"/>
    <xf numFmtId="0" fontId="9" fillId="4" borderId="0" xfId="0" applyFont="1" applyFill="1" applyBorder="1"/>
    <xf numFmtId="3" fontId="9" fillId="4" borderId="0" xfId="0" applyNumberFormat="1" applyFont="1" applyFill="1" applyBorder="1"/>
    <xf numFmtId="164" fontId="9" fillId="4" borderId="0" xfId="0" applyNumberFormat="1" applyFont="1" applyFill="1"/>
    <xf numFmtId="164" fontId="9" fillId="4" borderId="0" xfId="0" applyNumberFormat="1" applyFont="1" applyFill="1" applyBorder="1"/>
    <xf numFmtId="0" fontId="5" fillId="4" borderId="0" xfId="0" applyFont="1" applyFill="1" applyBorder="1"/>
    <xf numFmtId="0" fontId="1" fillId="4" borderId="0" xfId="0" applyFont="1" applyFill="1"/>
    <xf numFmtId="0" fontId="9" fillId="0" borderId="0" xfId="0" applyFont="1"/>
    <xf numFmtId="0" fontId="12" fillId="0" borderId="0" xfId="0" applyFont="1"/>
    <xf numFmtId="14" fontId="9" fillId="4" borderId="0" xfId="0" applyNumberFormat="1" applyFont="1" applyFill="1" applyBorder="1"/>
    <xf numFmtId="14" fontId="9" fillId="0" borderId="0" xfId="0" applyNumberFormat="1" applyFont="1" applyBorder="1"/>
    <xf numFmtId="0" fontId="13" fillId="4" borderId="0" xfId="1" applyFont="1" applyFill="1"/>
    <xf numFmtId="0" fontId="8" fillId="0" borderId="0" xfId="0" applyFont="1"/>
    <xf numFmtId="0" fontId="9" fillId="4" borderId="0" xfId="0" applyFont="1" applyFill="1"/>
    <xf numFmtId="49" fontId="8" fillId="0" borderId="0" xfId="0" applyNumberFormat="1" applyFont="1"/>
    <xf numFmtId="0" fontId="14" fillId="0" borderId="0" xfId="0" applyFont="1"/>
    <xf numFmtId="164" fontId="14" fillId="0" borderId="0" xfId="0" applyNumberFormat="1" applyFont="1"/>
    <xf numFmtId="0" fontId="14" fillId="0" borderId="0" xfId="0" quotePrefix="1" applyNumberFormat="1" applyFont="1" applyFill="1" applyAlignment="1">
      <alignment horizontal="left"/>
    </xf>
    <xf numFmtId="164" fontId="5" fillId="0" borderId="0" xfId="0" applyNumberFormat="1" applyFont="1"/>
    <xf numFmtId="0" fontId="5" fillId="0" borderId="0" xfId="0" quotePrefix="1" applyNumberFormat="1" applyFont="1" applyFill="1" applyAlignment="1">
      <alignment horizontal="left"/>
    </xf>
    <xf numFmtId="0" fontId="9" fillId="0" borderId="0" xfId="0" applyNumberFormat="1" applyFont="1"/>
    <xf numFmtId="0" fontId="9" fillId="0" borderId="0" xfId="0" quotePrefix="1" applyNumberFormat="1" applyFont="1" applyFill="1" applyAlignment="1">
      <alignment horizontal="left"/>
    </xf>
    <xf numFmtId="0" fontId="6" fillId="0" borderId="0" xfId="0" applyFont="1" applyBorder="1" applyAlignment="1"/>
    <xf numFmtId="3" fontId="1" fillId="0" borderId="0" xfId="0" applyNumberFormat="1" applyFont="1"/>
    <xf numFmtId="3" fontId="6" fillId="0" borderId="0" xfId="0" applyNumberFormat="1" applyFont="1" applyBorder="1" applyAlignment="1">
      <alignment horizontal="center"/>
    </xf>
    <xf numFmtId="3" fontId="1" fillId="0" borderId="0" xfId="0" applyNumberFormat="1" applyFont="1" applyBorder="1" applyAlignment="1"/>
    <xf numFmtId="3" fontId="9" fillId="0" borderId="0" xfId="0" applyNumberFormat="1" applyFont="1" applyBorder="1" applyAlignment="1">
      <alignment horizontal="right"/>
    </xf>
    <xf numFmtId="3" fontId="14" fillId="0" borderId="0" xfId="0" applyNumberFormat="1" applyFont="1"/>
    <xf numFmtId="3" fontId="9" fillId="0" borderId="0" xfId="0" applyNumberFormat="1" applyFont="1"/>
    <xf numFmtId="3" fontId="5" fillId="4" borderId="0" xfId="0" applyNumberFormat="1" applyFont="1" applyFill="1" applyBorder="1"/>
    <xf numFmtId="164" fontId="5" fillId="4" borderId="0" xfId="0" applyNumberFormat="1" applyFont="1" applyFill="1" applyBorder="1"/>
    <xf numFmtId="3" fontId="9" fillId="4" borderId="0" xfId="0" applyNumberFormat="1" applyFont="1" applyFill="1"/>
    <xf numFmtId="0" fontId="9" fillId="4" borderId="0" xfId="0" applyNumberFormat="1" applyFont="1" applyFill="1"/>
    <xf numFmtId="0" fontId="14" fillId="4" borderId="0" xfId="0" applyFont="1" applyFill="1"/>
    <xf numFmtId="0" fontId="14" fillId="4" borderId="0" xfId="0" quotePrefix="1" applyNumberFormat="1" applyFont="1" applyFill="1" applyAlignment="1">
      <alignment horizontal="left"/>
    </xf>
    <xf numFmtId="0" fontId="1" fillId="5" borderId="0" xfId="0" applyFont="1" applyFill="1"/>
    <xf numFmtId="0" fontId="4" fillId="5" borderId="0" xfId="0" applyNumberFormat="1" applyFont="1" applyFill="1" applyAlignment="1">
      <alignment horizontal="left"/>
    </xf>
    <xf numFmtId="0" fontId="5" fillId="5" borderId="0" xfId="0" applyFont="1" applyFill="1"/>
    <xf numFmtId="0" fontId="9" fillId="5" borderId="0" xfId="0" applyFont="1" applyFill="1"/>
    <xf numFmtId="0" fontId="11" fillId="5" borderId="0" xfId="0" applyNumberFormat="1" applyFont="1" applyFill="1" applyAlignment="1">
      <alignment horizontal="left"/>
    </xf>
    <xf numFmtId="0" fontId="4" fillId="5" borderId="0" xfId="0" quotePrefix="1" applyNumberFormat="1" applyFont="1" applyFill="1" applyAlignment="1">
      <alignment horizontal="left"/>
    </xf>
    <xf numFmtId="164" fontId="8" fillId="0" borderId="0" xfId="0" applyNumberFormat="1" applyFont="1"/>
    <xf numFmtId="164" fontId="8" fillId="4" borderId="0" xfId="0" applyNumberFormat="1" applyFont="1" applyFill="1"/>
    <xf numFmtId="0" fontId="5" fillId="4" borderId="0" xfId="0" applyFont="1" applyFill="1"/>
    <xf numFmtId="0" fontId="5" fillId="4" borderId="0" xfId="0" quotePrefix="1" applyNumberFormat="1" applyFont="1" applyFill="1" applyAlignment="1">
      <alignment horizontal="left"/>
    </xf>
    <xf numFmtId="0" fontId="9" fillId="4" borderId="0" xfId="0" quotePrefix="1" applyNumberFormat="1" applyFont="1" applyFill="1" applyAlignment="1">
      <alignment horizontal="left"/>
    </xf>
    <xf numFmtId="0" fontId="8" fillId="4" borderId="0" xfId="0" applyFont="1" applyFill="1" applyBorder="1"/>
    <xf numFmtId="0" fontId="8" fillId="4" borderId="0" xfId="0" applyFont="1" applyFill="1"/>
    <xf numFmtId="3" fontId="8" fillId="4" borderId="0" xfId="0" applyNumberFormat="1" applyFont="1" applyFill="1"/>
    <xf numFmtId="0" fontId="8" fillId="4" borderId="0" xfId="0" applyNumberFormat="1" applyFont="1" applyFill="1"/>
    <xf numFmtId="0" fontId="15" fillId="4" borderId="0" xfId="0" applyFont="1" applyFill="1"/>
    <xf numFmtId="0" fontId="15" fillId="4" borderId="0" xfId="0" quotePrefix="1" applyNumberFormat="1" applyFont="1" applyFill="1" applyAlignment="1">
      <alignment horizontal="left"/>
    </xf>
    <xf numFmtId="3" fontId="14" fillId="4" borderId="0" xfId="0" applyNumberFormat="1" applyFont="1" applyFill="1"/>
    <xf numFmtId="164" fontId="14" fillId="4" borderId="0" xfId="0" applyNumberFormat="1" applyFont="1" applyFill="1"/>
    <xf numFmtId="0" fontId="18" fillId="0" borderId="0" xfId="0" applyFont="1" applyBorder="1"/>
    <xf numFmtId="3" fontId="5" fillId="4" borderId="0" xfId="0" applyNumberFormat="1" applyFont="1" applyFill="1"/>
    <xf numFmtId="164" fontId="5" fillId="4" borderId="0" xfId="0" applyNumberFormat="1" applyFont="1" applyFill="1"/>
    <xf numFmtId="0" fontId="19" fillId="0" borderId="0" xfId="0" applyFont="1" applyAlignment="1">
      <alignment horizontal="left"/>
    </xf>
    <xf numFmtId="0" fontId="9" fillId="0" borderId="0" xfId="0" applyFont="1"/>
    <xf numFmtId="0" fontId="8" fillId="0" borderId="0" xfId="0" applyFont="1" applyBorder="1" applyAlignment="1">
      <alignment horizontal="center"/>
    </xf>
    <xf numFmtId="0" fontId="21" fillId="0" borderId="0" xfId="0" applyFont="1"/>
    <xf numFmtId="0" fontId="22" fillId="2" borderId="4" xfId="0" applyFont="1" applyFill="1" applyBorder="1" applyAlignment="1">
      <alignment horizontal="center" vertical="center" wrapText="1"/>
    </xf>
    <xf numFmtId="0" fontId="22" fillId="2" borderId="8" xfId="0" applyFont="1" applyFill="1" applyBorder="1" applyAlignment="1">
      <alignment horizontal="center" vertical="center" wrapText="1"/>
    </xf>
    <xf numFmtId="3" fontId="22" fillId="2" borderId="4" xfId="0" applyNumberFormat="1" applyFont="1" applyFill="1" applyBorder="1" applyAlignment="1">
      <alignment horizontal="center" vertical="center" textRotation="90" wrapText="1"/>
    </xf>
    <xf numFmtId="0" fontId="22" fillId="2" borderId="9" xfId="0" applyFont="1" applyFill="1" applyBorder="1" applyAlignment="1">
      <alignment horizontal="center" vertical="center" wrapText="1"/>
    </xf>
    <xf numFmtId="0" fontId="9" fillId="5" borderId="0" xfId="0" applyFont="1" applyFill="1" applyAlignment="1">
      <alignment horizontal="center" vertical="center" wrapText="1"/>
    </xf>
    <xf numFmtId="0" fontId="9" fillId="0" borderId="0" xfId="0" applyFont="1"/>
    <xf numFmtId="0" fontId="23" fillId="0" borderId="0" xfId="0" applyFont="1"/>
    <xf numFmtId="38" fontId="5" fillId="0" borderId="14" xfId="0" applyNumberFormat="1" applyFont="1" applyFill="1" applyBorder="1" applyAlignment="1">
      <alignment horizontal="center" vertical="top" wrapText="1"/>
    </xf>
    <xf numFmtId="0" fontId="5" fillId="0" borderId="15" xfId="0" applyNumberFormat="1" applyFont="1" applyFill="1" applyBorder="1" applyAlignment="1">
      <alignment horizontal="center" vertical="top" wrapText="1"/>
    </xf>
    <xf numFmtId="0" fontId="9" fillId="0" borderId="0" xfId="0" applyFont="1"/>
    <xf numFmtId="3" fontId="8" fillId="0" borderId="0" xfId="0" applyNumberFormat="1" applyFont="1" applyBorder="1"/>
    <xf numFmtId="3" fontId="8" fillId="4" borderId="0" xfId="0" applyNumberFormat="1" applyFont="1" applyFill="1" applyBorder="1"/>
    <xf numFmtId="3" fontId="8" fillId="0" borderId="0" xfId="0" applyNumberFormat="1" applyFont="1"/>
    <xf numFmtId="0" fontId="9" fillId="0" borderId="0" xfId="0" applyFont="1"/>
    <xf numFmtId="0" fontId="9" fillId="0" borderId="0" xfId="0" applyFont="1"/>
    <xf numFmtId="0" fontId="9" fillId="0" borderId="0" xfId="0" applyFont="1"/>
    <xf numFmtId="49" fontId="15" fillId="4" borderId="0" xfId="0" applyNumberFormat="1" applyFont="1" applyFill="1"/>
    <xf numFmtId="0" fontId="10" fillId="0" borderId="0" xfId="0" applyFont="1" applyBorder="1"/>
    <xf numFmtId="49" fontId="8" fillId="4" borderId="0" xfId="0" applyNumberFormat="1" applyFont="1" applyFill="1"/>
    <xf numFmtId="164" fontId="8" fillId="0" borderId="16" xfId="0" applyNumberFormat="1" applyFont="1" applyBorder="1"/>
    <xf numFmtId="0" fontId="8" fillId="0" borderId="16" xfId="0" applyFont="1" applyBorder="1"/>
    <xf numFmtId="0" fontId="9" fillId="0" borderId="0" xfId="0" applyFont="1"/>
    <xf numFmtId="0" fontId="15" fillId="4" borderId="0" xfId="0" applyFont="1" applyFill="1" applyBorder="1"/>
    <xf numFmtId="0" fontId="9" fillId="6" borderId="0" xfId="0" applyFont="1" applyFill="1" applyBorder="1"/>
    <xf numFmtId="0" fontId="16" fillId="0" borderId="0" xfId="0" applyFont="1" applyBorder="1" applyAlignment="1">
      <alignment horizontal="left"/>
    </xf>
    <xf numFmtId="3" fontId="22" fillId="2" borderId="10" xfId="0" applyNumberFormat="1" applyFont="1" applyFill="1" applyBorder="1" applyAlignment="1">
      <alignment horizontal="center" vertical="center" wrapText="1"/>
    </xf>
    <xf numFmtId="3" fontId="22" fillId="2" borderId="11" xfId="0" applyNumberFormat="1" applyFont="1" applyFill="1" applyBorder="1" applyAlignment="1">
      <alignment horizontal="center" vertical="center" wrapText="1"/>
    </xf>
    <xf numFmtId="3" fontId="22" fillId="2" borderId="12" xfId="0" applyNumberFormat="1" applyFont="1" applyFill="1" applyBorder="1" applyAlignment="1">
      <alignment horizontal="center" vertical="center" wrapText="1"/>
    </xf>
    <xf numFmtId="0" fontId="8" fillId="0" borderId="0" xfId="0" applyFont="1"/>
    <xf numFmtId="0" fontId="9" fillId="0" borderId="0" xfId="0" applyFont="1"/>
    <xf numFmtId="0" fontId="9" fillId="0" borderId="0" xfId="0" applyFont="1" applyBorder="1" applyAlignment="1">
      <alignment horizontal="center"/>
    </xf>
    <xf numFmtId="0" fontId="9" fillId="0" borderId="13" xfId="0" applyFont="1" applyBorder="1" applyAlignment="1">
      <alignment horizontal="center"/>
    </xf>
    <xf numFmtId="0" fontId="21" fillId="0" borderId="0" xfId="0" applyFont="1" applyBorder="1" applyAlignment="1">
      <alignment horizontal="center"/>
    </xf>
    <xf numFmtId="0" fontId="24" fillId="0" borderId="0" xfId="0" applyFont="1" applyBorder="1"/>
    <xf numFmtId="0" fontId="1" fillId="0" borderId="0" xfId="0" applyFont="1" applyBorder="1"/>
    <xf numFmtId="0" fontId="21" fillId="0" borderId="0" xfId="0" applyFont="1" applyBorder="1"/>
  </cellXfs>
  <cellStyles count="2">
    <cellStyle name="Énfasis1" xfId="1" builtinId="29"/>
    <cellStyle name="Normal" xfId="0" builtinId="0"/>
  </cellStyles>
  <dxfs count="18">
    <dxf>
      <font>
        <strike val="0"/>
        <outline val="0"/>
        <shadow val="0"/>
        <u val="none"/>
        <vertAlign val="baseline"/>
        <sz val="12"/>
        <color theme="1"/>
        <name val="Arial Narrow"/>
        <scheme val="none"/>
      </font>
    </dxf>
    <dxf>
      <font>
        <strike val="0"/>
        <outline val="0"/>
        <shadow val="0"/>
        <u val="none"/>
        <vertAlign val="baseline"/>
        <sz val="12"/>
        <color theme="1"/>
        <name val="Arial Narrow"/>
        <scheme val="none"/>
      </font>
    </dxf>
    <dxf>
      <font>
        <strike val="0"/>
        <outline val="0"/>
        <shadow val="0"/>
        <u val="none"/>
        <vertAlign val="baseline"/>
        <sz val="24"/>
        <color theme="1"/>
        <name val="Arial Narrow"/>
        <scheme val="none"/>
      </font>
    </dxf>
    <dxf>
      <font>
        <strike val="0"/>
        <outline val="0"/>
        <shadow val="0"/>
        <u val="none"/>
        <vertAlign val="baseline"/>
        <sz val="24"/>
        <color theme="1"/>
        <name val="Arial Narrow"/>
        <scheme val="none"/>
      </font>
    </dxf>
    <dxf>
      <font>
        <b val="0"/>
        <i val="0"/>
        <strike val="0"/>
        <condense val="0"/>
        <extend val="0"/>
        <outline val="0"/>
        <shadow val="0"/>
        <u val="none"/>
        <vertAlign val="baseline"/>
        <sz val="12"/>
        <color theme="1"/>
        <name val="Arial Narrow"/>
        <scheme val="none"/>
      </font>
      <numFmt numFmtId="164" formatCode="&quot;RD$&quot;#,##0.00"/>
    </dxf>
    <dxf>
      <font>
        <strike val="0"/>
        <outline val="0"/>
        <shadow val="0"/>
        <u val="none"/>
        <vertAlign val="baseline"/>
        <sz val="12"/>
        <color theme="1"/>
        <name val="Arial Narrow"/>
        <scheme val="none"/>
      </font>
      <numFmt numFmtId="0" formatCode="General"/>
    </dxf>
    <dxf>
      <font>
        <b val="0"/>
        <i val="0"/>
        <strike val="0"/>
        <condense val="0"/>
        <extend val="0"/>
        <outline val="0"/>
        <shadow val="0"/>
        <u val="none"/>
        <vertAlign val="baseline"/>
        <sz val="12"/>
        <color theme="1"/>
        <name val="Arial Narrow"/>
        <scheme val="none"/>
      </font>
    </dxf>
    <dxf>
      <font>
        <b/>
        <i val="0"/>
        <strike val="0"/>
        <condense val="0"/>
        <extend val="0"/>
        <outline val="0"/>
        <shadow val="0"/>
        <u val="none"/>
        <vertAlign val="baseline"/>
        <sz val="24"/>
        <color theme="1"/>
        <name val="Arial Narrow"/>
        <scheme val="none"/>
      </font>
      <numFmt numFmtId="3" formatCode="#,##0"/>
    </dxf>
    <dxf>
      <font>
        <strike val="0"/>
        <outline val="0"/>
        <shadow val="0"/>
        <u val="none"/>
        <vertAlign val="baseline"/>
        <sz val="12"/>
        <color theme="1"/>
        <name val="Arial Narrow"/>
        <scheme val="none"/>
      </font>
      <numFmt numFmtId="3" formatCode="#,##0"/>
    </dxf>
    <dxf>
      <font>
        <strike val="0"/>
        <outline val="0"/>
        <shadow val="0"/>
        <u val="none"/>
        <vertAlign val="baseline"/>
        <sz val="12"/>
        <color theme="1"/>
        <name val="Arial Narrow"/>
        <scheme val="none"/>
      </font>
      <numFmt numFmtId="3" formatCode="#,##0"/>
    </dxf>
    <dxf>
      <font>
        <strike val="0"/>
        <outline val="0"/>
        <shadow val="0"/>
        <u val="none"/>
        <vertAlign val="baseline"/>
        <sz val="12"/>
        <color theme="1"/>
        <name val="Arial Narrow"/>
        <scheme val="none"/>
      </font>
      <numFmt numFmtId="3" formatCode="#,##0"/>
    </dxf>
    <dxf>
      <font>
        <strike val="0"/>
        <outline val="0"/>
        <shadow val="0"/>
        <u val="none"/>
        <vertAlign val="baseline"/>
        <sz val="12"/>
        <color theme="1"/>
        <name val="Arial Narrow"/>
        <scheme val="none"/>
      </font>
      <numFmt numFmtId="3" formatCode="#,##0"/>
    </dxf>
    <dxf>
      <font>
        <b val="0"/>
        <i val="0"/>
        <strike val="0"/>
        <condense val="0"/>
        <extend val="0"/>
        <outline val="0"/>
        <shadow val="0"/>
        <u val="none"/>
        <vertAlign val="baseline"/>
        <sz val="12"/>
        <color theme="1"/>
        <name val="Arial Narrow"/>
        <scheme val="none"/>
      </font>
    </dxf>
    <dxf>
      <font>
        <strike val="0"/>
        <outline val="0"/>
        <shadow val="0"/>
        <u val="none"/>
        <vertAlign val="baseline"/>
        <sz val="12"/>
        <color theme="1"/>
        <name val="Arial Narrow"/>
        <scheme val="none"/>
      </font>
    </dxf>
    <dxf>
      <font>
        <strike val="0"/>
        <outline val="0"/>
        <shadow val="0"/>
        <u val="none"/>
        <vertAlign val="baseline"/>
        <sz val="12"/>
        <color theme="1"/>
        <name val="Arial Narrow"/>
        <scheme val="none"/>
      </font>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Arial Narrow"/>
        <scheme val="none"/>
      </font>
      <fill>
        <patternFill patternType="none">
          <fgColor indexed="64"/>
          <bgColor indexed="65"/>
        </patternFill>
      </fill>
      <alignment horizontal="general" vertical="top" textRotation="0" wrapText="0" relativeIndent="0" justifyLastLine="0" shrinkToFit="0" readingOrder="0"/>
      <border diagonalUp="0" diagonalDown="0" outline="0">
        <left/>
        <right/>
        <top/>
        <bottom/>
      </border>
    </dxf>
    <dxf>
      <font>
        <b/>
        <i val="0"/>
        <strike val="0"/>
        <condense val="0"/>
        <extend val="0"/>
        <outline val="0"/>
        <shadow val="0"/>
        <u val="none"/>
        <vertAlign val="baseline"/>
        <sz val="24"/>
        <color theme="0"/>
        <name val="Arial Narrow"/>
        <scheme val="none"/>
      </font>
      <fill>
        <patternFill patternType="solid">
          <fgColor indexed="64"/>
          <bgColor rgb="FF6C0000"/>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6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2</xdr:row>
      <xdr:rowOff>68042</xdr:rowOff>
    </xdr:from>
    <xdr:to>
      <xdr:col>0</xdr:col>
      <xdr:colOff>3252109</xdr:colOff>
      <xdr:row>4</xdr:row>
      <xdr:rowOff>213185</xdr:rowOff>
    </xdr:to>
    <xdr:pic>
      <xdr:nvPicPr>
        <xdr:cNvPr id="2" name="Picture 1" descr="Logo DGCP FH azul obscuro"/>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95251" y="607792"/>
          <a:ext cx="3156858" cy="811893"/>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7</xdr:col>
          <xdr:colOff>133350</xdr:colOff>
          <xdr:row>0</xdr:row>
          <xdr:rowOff>0</xdr:rowOff>
        </xdr:from>
        <xdr:to>
          <xdr:col>8</xdr:col>
          <xdr:colOff>685800</xdr:colOff>
          <xdr:row>6</xdr:row>
          <xdr:rowOff>28575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ables/table1.xml><?xml version="1.0" encoding="utf-8"?>
<table xmlns="http://schemas.openxmlformats.org/spreadsheetml/2006/main" id="1" name="Tabla1" displayName="Tabla1" ref="A12:O352" totalsRowShown="0" headerRowDxfId="17" dataDxfId="16" tableBorderDxfId="15">
  <autoFilter ref="A12:O352"/>
  <sortState ref="A12:N143">
    <sortCondition ref="A7:A143"/>
  </sortState>
  <tableColumns count="15">
    <tableColumn id="1" name="CÓDIGO DEL CATÁLOGO DE BIENES Y SERVICIOS (CBS) " dataDxfId="14"/>
    <tableColumn id="2" name="DESCRIPCIÓN DE LA COMPRA O CONTRATACIÓN" dataDxfId="13"/>
    <tableColumn id="18" name="UNIDAD DE MEDIDA" dataDxfId="12"/>
    <tableColumn id="3" name="PRIMER TRIMESTRE" dataDxfId="11"/>
    <tableColumn id="4" name="SEGUNDO TRIMESTRE" dataDxfId="10"/>
    <tableColumn id="5" name="TERCER TRIMESTRE" dataDxfId="9"/>
    <tableColumn id="12" name="CUARTO TRIMESTRE" dataDxfId="8"/>
    <tableColumn id="7" name="CANTIDAD TOTAL" dataDxfId="7">
      <calculatedColumnFormula>SUM(Tabla1[[#This Row],[PRIMER TRIMESTRE]:[CUARTO TRIMESTRE]])</calculatedColumnFormula>
    </tableColumn>
    <tableColumn id="20" name="PRECIO UNITARIO ESTIMADO" dataDxfId="6"/>
    <tableColumn id="6" name="COSTO TOTAL UNITARIO" dataDxfId="5">
      <calculatedColumnFormula>+H13*I13</calculatedColumnFormula>
    </tableColumn>
    <tableColumn id="10" name="COSTO TOTAL POR CÓDIGO DE CATÁLOGO DE BIENES Y SERVICIOS (CBS)" dataDxfId="4"/>
    <tableColumn id="14" name=" PROCEDIMIENTO DE SELECCIÓN " dataDxfId="3"/>
    <tableColumn id="17" name="FUENTE DE FINANCIAMIENTO" dataDxfId="2"/>
    <tableColumn id="8" name="VALOR ADQUIRIDO" dataDxfId="1"/>
    <tableColumn id="9" name="OBSERVACIÓN"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1.xml"/><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N448"/>
  <sheetViews>
    <sheetView tabSelected="1" topLeftCell="A205" zoomScale="40" zoomScaleNormal="40" zoomScaleSheetLayoutView="10" workbookViewId="0">
      <selection activeCell="B357" sqref="B357:B361"/>
    </sheetView>
  </sheetViews>
  <sheetFormatPr baseColWidth="10" defaultColWidth="11.42578125" defaultRowHeight="18" x14ac:dyDescent="0.25"/>
  <cols>
    <col min="1" max="1" width="151.5703125" style="1" customWidth="1"/>
    <col min="2" max="2" width="137.7109375" style="1" bestFit="1" customWidth="1"/>
    <col min="3" max="3" width="31.140625" style="1" customWidth="1"/>
    <col min="4" max="4" width="12.5703125" style="44" customWidth="1"/>
    <col min="5" max="5" width="18.28515625" style="44" customWidth="1"/>
    <col min="6" max="6" width="18.42578125" style="44" customWidth="1"/>
    <col min="7" max="7" width="17.42578125" style="44" customWidth="1"/>
    <col min="8" max="8" width="25.5703125" style="1" customWidth="1"/>
    <col min="9" max="9" width="52.85546875" style="1" customWidth="1"/>
    <col min="10" max="10" width="39.140625" style="1" customWidth="1"/>
    <col min="11" max="11" width="44" style="1" bestFit="1" customWidth="1"/>
    <col min="12" max="12" width="61.28515625" style="1" customWidth="1"/>
    <col min="13" max="13" width="38.7109375" style="1" customWidth="1"/>
    <col min="14" max="14" width="25.28515625" style="1" customWidth="1"/>
    <col min="15" max="15" width="35.5703125" style="1" customWidth="1"/>
    <col min="16" max="16" width="19.42578125" style="56" customWidth="1"/>
    <col min="17" max="17" width="18.85546875" style="56" customWidth="1"/>
    <col min="18" max="18" width="17.140625" style="56" customWidth="1"/>
    <col min="19" max="19" width="21.42578125" style="56" customWidth="1"/>
    <col min="20" max="20" width="64.5703125" style="56" hidden="1" customWidth="1"/>
    <col min="21" max="21" width="20.85546875" style="56" customWidth="1"/>
    <col min="22" max="22" width="0" style="56" hidden="1" customWidth="1"/>
    <col min="23" max="23" width="52.28515625" style="56" hidden="1" customWidth="1"/>
    <col min="24" max="24" width="17.7109375" style="56" customWidth="1"/>
    <col min="25" max="144" width="11.42578125" style="56"/>
    <col min="145" max="16384" width="11.42578125" style="1"/>
  </cols>
  <sheetData>
    <row r="1" spans="1:144" ht="18.75" thickBot="1" x14ac:dyDescent="0.3"/>
    <row r="2" spans="1:144" ht="23.25" customHeight="1" x14ac:dyDescent="0.4">
      <c r="A2" s="78" t="s">
        <v>25</v>
      </c>
      <c r="B2" s="28"/>
      <c r="I2"/>
      <c r="N2" s="9" t="s">
        <v>2</v>
      </c>
      <c r="O2" s="10"/>
    </row>
    <row r="3" spans="1:144" ht="22.5" customHeight="1" x14ac:dyDescent="0.4">
      <c r="A3" s="111"/>
      <c r="B3" s="28"/>
      <c r="N3" s="11" t="s">
        <v>3</v>
      </c>
      <c r="O3" s="12"/>
    </row>
    <row r="4" spans="1:144" ht="30" x14ac:dyDescent="0.4">
      <c r="A4" s="111"/>
      <c r="B4" s="80"/>
      <c r="C4" s="6"/>
      <c r="D4" s="45"/>
      <c r="E4" s="45"/>
      <c r="F4" s="45"/>
      <c r="G4" s="45"/>
      <c r="H4" s="6"/>
      <c r="I4" s="6"/>
      <c r="J4" s="6"/>
      <c r="K4" s="6"/>
      <c r="N4" s="11" t="s">
        <v>4</v>
      </c>
      <c r="O4" s="13"/>
    </row>
    <row r="5" spans="1:144" ht="30" x14ac:dyDescent="0.4">
      <c r="A5" s="111"/>
      <c r="B5" s="80"/>
      <c r="C5" s="6"/>
      <c r="D5" s="45"/>
      <c r="E5" s="45"/>
      <c r="F5" s="45"/>
      <c r="G5" s="45"/>
      <c r="H5" s="6"/>
      <c r="I5" s="6"/>
      <c r="J5" s="6"/>
      <c r="K5" s="6"/>
      <c r="N5" s="89"/>
      <c r="O5" s="90"/>
    </row>
    <row r="6" spans="1:144" ht="20.25" customHeight="1" x14ac:dyDescent="0.4">
      <c r="A6" s="111"/>
      <c r="B6" s="80"/>
      <c r="C6" s="6"/>
      <c r="D6" s="45"/>
      <c r="E6" s="45"/>
      <c r="F6" s="45"/>
      <c r="G6" s="45"/>
      <c r="H6" s="6"/>
      <c r="I6" s="6"/>
      <c r="J6" s="6"/>
      <c r="K6" s="6"/>
      <c r="N6" s="89"/>
      <c r="O6" s="90"/>
    </row>
    <row r="7" spans="1:144" ht="29.25" customHeight="1" thickBot="1" x14ac:dyDescent="0.45">
      <c r="A7" s="111"/>
      <c r="B7" s="112" t="s">
        <v>459</v>
      </c>
      <c r="C7" s="112"/>
      <c r="D7" s="112"/>
      <c r="E7" s="112"/>
      <c r="F7" s="112"/>
      <c r="G7" s="112"/>
      <c r="H7" s="112"/>
      <c r="I7" s="112"/>
      <c r="J7" s="112"/>
      <c r="K7" s="112"/>
      <c r="L7" s="112"/>
      <c r="M7" s="113"/>
      <c r="N7" s="14" t="s">
        <v>12</v>
      </c>
      <c r="O7" s="15"/>
    </row>
    <row r="8" spans="1:144" ht="42" customHeight="1" x14ac:dyDescent="0.5">
      <c r="A8" s="106" t="s">
        <v>632</v>
      </c>
      <c r="B8" s="114" t="s">
        <v>587</v>
      </c>
      <c r="C8" s="114"/>
      <c r="D8" s="114"/>
      <c r="E8" s="114"/>
      <c r="F8" s="114"/>
      <c r="G8" s="114"/>
      <c r="H8" s="114"/>
      <c r="I8" s="114"/>
      <c r="J8" s="114"/>
      <c r="K8" s="114"/>
      <c r="L8" s="114"/>
      <c r="M8" s="114"/>
      <c r="N8" s="43"/>
      <c r="O8" s="43"/>
    </row>
    <row r="9" spans="1:144" ht="30" x14ac:dyDescent="0.4">
      <c r="A9" s="110" t="s">
        <v>602</v>
      </c>
      <c r="B9" s="110"/>
      <c r="C9" s="7"/>
      <c r="D9" s="46"/>
      <c r="E9" s="46"/>
      <c r="F9" s="46"/>
      <c r="G9" s="46"/>
      <c r="H9" s="7"/>
      <c r="I9" s="7"/>
      <c r="J9" s="7"/>
      <c r="K9" s="7"/>
    </row>
    <row r="10" spans="1:144" ht="15.75" customHeight="1" thickBot="1" x14ac:dyDescent="0.45">
      <c r="A10" s="28"/>
      <c r="B10" s="28"/>
    </row>
    <row r="11" spans="1:144" ht="40.5" customHeight="1" x14ac:dyDescent="0.25">
      <c r="C11" s="3"/>
      <c r="D11" s="107" t="s">
        <v>15</v>
      </c>
      <c r="E11" s="108"/>
      <c r="F11" s="108"/>
      <c r="G11" s="109"/>
      <c r="H11" s="3"/>
      <c r="I11" s="3"/>
      <c r="J11" s="3"/>
      <c r="K11" s="3"/>
    </row>
    <row r="12" spans="1:144" s="28" customFormat="1" ht="179.25" customHeight="1" x14ac:dyDescent="0.4">
      <c r="A12" s="83" t="s">
        <v>11</v>
      </c>
      <c r="B12" s="82" t="s">
        <v>342</v>
      </c>
      <c r="C12" s="82" t="s">
        <v>0</v>
      </c>
      <c r="D12" s="84" t="s">
        <v>7</v>
      </c>
      <c r="E12" s="84" t="s">
        <v>8</v>
      </c>
      <c r="F12" s="84" t="s">
        <v>9</v>
      </c>
      <c r="G12" s="84" t="s">
        <v>10</v>
      </c>
      <c r="H12" s="82" t="s">
        <v>5</v>
      </c>
      <c r="I12" s="82" t="s">
        <v>16</v>
      </c>
      <c r="J12" s="82" t="s">
        <v>343</v>
      </c>
      <c r="K12" s="82" t="s">
        <v>341</v>
      </c>
      <c r="L12" s="82" t="s">
        <v>19</v>
      </c>
      <c r="M12" s="82" t="s">
        <v>6</v>
      </c>
      <c r="N12" s="82" t="s">
        <v>1</v>
      </c>
      <c r="O12" s="85" t="s">
        <v>13</v>
      </c>
      <c r="P12" s="59"/>
      <c r="Q12" s="86"/>
      <c r="R12" s="86"/>
      <c r="S12" s="86"/>
      <c r="T12" s="86"/>
      <c r="U12" s="86"/>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row>
    <row r="13" spans="1:144" ht="30" x14ac:dyDescent="0.4">
      <c r="A13" s="4"/>
      <c r="B13" s="17"/>
      <c r="C13" s="17"/>
      <c r="D13" s="18"/>
      <c r="E13" s="18"/>
      <c r="F13" s="18"/>
      <c r="G13" s="18"/>
      <c r="H13" s="92"/>
      <c r="I13" s="19"/>
      <c r="J13" s="19"/>
      <c r="K13" s="19"/>
      <c r="L13" s="17"/>
      <c r="M13" s="17"/>
      <c r="N13" s="19"/>
      <c r="O13" s="4"/>
      <c r="T13" s="57" t="s">
        <v>26</v>
      </c>
      <c r="W13" s="58" t="s">
        <v>23</v>
      </c>
    </row>
    <row r="14" spans="1:144" ht="30" x14ac:dyDescent="0.4">
      <c r="A14" s="26"/>
      <c r="B14" s="22"/>
      <c r="C14" s="22"/>
      <c r="D14" s="23"/>
      <c r="E14" s="23"/>
      <c r="F14" s="23"/>
      <c r="G14" s="23"/>
      <c r="H14" s="93"/>
      <c r="I14" s="25"/>
      <c r="J14" s="25"/>
      <c r="K14" s="25"/>
      <c r="L14" s="22"/>
      <c r="M14" s="22"/>
      <c r="N14" s="25"/>
      <c r="O14" s="26"/>
      <c r="T14" s="57" t="s">
        <v>27</v>
      </c>
      <c r="W14" s="58" t="s">
        <v>24</v>
      </c>
    </row>
    <row r="15" spans="1:144" ht="30" x14ac:dyDescent="0.4">
      <c r="A15" s="16" t="s">
        <v>84</v>
      </c>
      <c r="B15" s="17"/>
      <c r="C15" s="17"/>
      <c r="D15" s="18"/>
      <c r="E15" s="18"/>
      <c r="F15" s="47"/>
      <c r="G15" s="18"/>
      <c r="H15" s="92"/>
      <c r="I15" s="19"/>
      <c r="J15" s="19"/>
      <c r="K15" s="20">
        <f>J16+J17+J18</f>
        <v>10740000</v>
      </c>
      <c r="L15" s="17"/>
      <c r="M15" s="17"/>
      <c r="N15" s="19"/>
      <c r="O15" s="17"/>
      <c r="T15" s="57" t="s">
        <v>28</v>
      </c>
      <c r="W15" s="58" t="s">
        <v>22</v>
      </c>
    </row>
    <row r="16" spans="1:144" ht="30" x14ac:dyDescent="0.4">
      <c r="A16" s="17"/>
      <c r="B16" s="17" t="s">
        <v>344</v>
      </c>
      <c r="C16" s="17" t="s">
        <v>345</v>
      </c>
      <c r="D16" s="18"/>
      <c r="E16" s="18">
        <v>2</v>
      </c>
      <c r="F16" s="47"/>
      <c r="G16" s="18"/>
      <c r="H16" s="92">
        <f>+SUM(Tabla1[[#This Row],[PRIMER TRIMESTRE]:[CUARTO TRIMESTRE]])</f>
        <v>2</v>
      </c>
      <c r="I16" s="21">
        <v>1200000</v>
      </c>
      <c r="J16" s="19">
        <f>+Tabla1[[#This Row],[PRECIO UNITARIO ESTIMADO]]*Tabla1[[#This Row],[CANTIDAD TOTAL]]</f>
        <v>2400000</v>
      </c>
      <c r="K16" s="20"/>
      <c r="L16" s="17" t="s">
        <v>20</v>
      </c>
      <c r="M16" s="17" t="s">
        <v>346</v>
      </c>
      <c r="N16" s="19"/>
      <c r="O16" s="17"/>
      <c r="T16" s="57" t="s">
        <v>29</v>
      </c>
      <c r="W16" s="58" t="s">
        <v>21</v>
      </c>
    </row>
    <row r="17" spans="1:144" ht="30" x14ac:dyDescent="0.4">
      <c r="A17" s="17"/>
      <c r="B17" s="17" t="s">
        <v>347</v>
      </c>
      <c r="C17" s="17" t="s">
        <v>345</v>
      </c>
      <c r="D17" s="18"/>
      <c r="E17" s="18"/>
      <c r="F17" s="47">
        <v>2</v>
      </c>
      <c r="G17" s="18"/>
      <c r="H17" s="92">
        <f>+SUM(Tabla1[[#This Row],[PRIMER TRIMESTRE]:[CUARTO TRIMESTRE]])</f>
        <v>2</v>
      </c>
      <c r="I17" s="21">
        <v>170000</v>
      </c>
      <c r="J17" s="19">
        <f>+Tabla1[[#This Row],[PRECIO UNITARIO ESTIMADO]]*Tabla1[[#This Row],[CANTIDAD TOTAL]]</f>
        <v>340000</v>
      </c>
      <c r="K17" s="19"/>
      <c r="L17" s="17" t="s">
        <v>20</v>
      </c>
      <c r="M17" s="17" t="s">
        <v>346</v>
      </c>
      <c r="N17" s="19"/>
      <c r="O17" s="19"/>
      <c r="T17" s="57" t="s">
        <v>30</v>
      </c>
      <c r="W17" s="58" t="s">
        <v>20</v>
      </c>
    </row>
    <row r="18" spans="1:144" ht="30" x14ac:dyDescent="0.4">
      <c r="A18" s="35"/>
      <c r="B18" s="96" t="s">
        <v>607</v>
      </c>
      <c r="C18" s="96" t="s">
        <v>345</v>
      </c>
      <c r="D18" s="49"/>
      <c r="E18" s="49">
        <v>1</v>
      </c>
      <c r="F18" s="49"/>
      <c r="G18" s="49"/>
      <c r="H18" s="94">
        <f>SUM(Tabla1[[#This Row],[PRIMER TRIMESTRE]:[CUARTO TRIMESTRE]])</f>
        <v>1</v>
      </c>
      <c r="I18" s="19">
        <v>8000000</v>
      </c>
      <c r="J18" s="19">
        <f>Tabla1[[#This Row],[PRECIO UNITARIO ESTIMADO]]*Tabla1[[#This Row],[SEGUNDO TRIMESTRE]]</f>
        <v>8000000</v>
      </c>
      <c r="K18" s="21"/>
      <c r="L18" s="97" t="s">
        <v>624</v>
      </c>
      <c r="M18" s="97" t="s">
        <v>346</v>
      </c>
      <c r="N18" s="96"/>
      <c r="O18" s="42"/>
      <c r="T18" s="57" t="s">
        <v>31</v>
      </c>
      <c r="W18" s="58" t="s">
        <v>17</v>
      </c>
    </row>
    <row r="19" spans="1:144" ht="30" x14ac:dyDescent="0.4">
      <c r="A19" s="98"/>
      <c r="B19" s="64"/>
      <c r="C19" s="64"/>
      <c r="D19" s="76"/>
      <c r="E19" s="76"/>
      <c r="F19" s="76"/>
      <c r="G19" s="76"/>
      <c r="H19" s="69"/>
      <c r="I19" s="51"/>
      <c r="J19" s="51"/>
      <c r="K19" s="77"/>
      <c r="L19" s="34"/>
      <c r="M19" s="34"/>
      <c r="N19" s="64"/>
      <c r="O19" s="65"/>
      <c r="T19" s="57"/>
      <c r="W19" s="58"/>
    </row>
    <row r="20" spans="1:144" ht="30" x14ac:dyDescent="0.4">
      <c r="A20" s="16" t="s">
        <v>66</v>
      </c>
      <c r="B20" s="17"/>
      <c r="C20" s="17"/>
      <c r="D20" s="18"/>
      <c r="E20" s="18"/>
      <c r="F20" s="18"/>
      <c r="G20" s="18"/>
      <c r="H20" s="92"/>
      <c r="I20" s="19"/>
      <c r="J20" s="19"/>
      <c r="K20" s="20">
        <f>+SUM(J21:J25)</f>
        <v>2467150</v>
      </c>
      <c r="L20" s="17"/>
      <c r="M20" s="17"/>
      <c r="N20" s="19"/>
      <c r="O20" s="4"/>
      <c r="T20" s="57" t="s">
        <v>32</v>
      </c>
      <c r="W20" s="58" t="s">
        <v>18</v>
      </c>
    </row>
    <row r="21" spans="1:144" ht="34.5" x14ac:dyDescent="0.4">
      <c r="A21" s="4"/>
      <c r="B21" s="17" t="s">
        <v>348</v>
      </c>
      <c r="C21" s="99" t="s">
        <v>612</v>
      </c>
      <c r="D21" s="18"/>
      <c r="E21" s="18">
        <v>100</v>
      </c>
      <c r="F21" s="18">
        <v>100</v>
      </c>
      <c r="G21" s="18"/>
      <c r="H21" s="92">
        <f>SUM(Tabla1[[#This Row],[PRIMER TRIMESTRE]:[CUARTO TRIMESTRE]])</f>
        <v>200</v>
      </c>
      <c r="I21" s="19">
        <v>100</v>
      </c>
      <c r="J21" s="19">
        <f t="shared" ref="J21:J49" si="0">+H21*I21</f>
        <v>20000</v>
      </c>
      <c r="K21" s="19"/>
      <c r="L21" s="17" t="s">
        <v>18</v>
      </c>
      <c r="M21" s="17" t="s">
        <v>346</v>
      </c>
      <c r="N21" s="19"/>
      <c r="O21" s="4"/>
      <c r="T21" s="57" t="s">
        <v>33</v>
      </c>
    </row>
    <row r="22" spans="1:144" ht="30" x14ac:dyDescent="0.4">
      <c r="A22" s="4"/>
      <c r="B22" s="17" t="s">
        <v>349</v>
      </c>
      <c r="C22" s="17" t="s">
        <v>350</v>
      </c>
      <c r="D22" s="18"/>
      <c r="E22" s="18">
        <v>1</v>
      </c>
      <c r="F22" s="18">
        <v>1</v>
      </c>
      <c r="G22" s="18"/>
      <c r="H22" s="92">
        <f>SUM(Tabla1[[#This Row],[PRIMER TRIMESTRE]:[CUARTO TRIMESTRE]])</f>
        <v>2</v>
      </c>
      <c r="I22" s="19">
        <v>75</v>
      </c>
      <c r="J22" s="19">
        <f t="shared" si="0"/>
        <v>150</v>
      </c>
      <c r="K22" s="19"/>
      <c r="L22" s="17" t="s">
        <v>18</v>
      </c>
      <c r="M22" s="17" t="s">
        <v>346</v>
      </c>
      <c r="N22" s="19"/>
      <c r="O22" s="4"/>
      <c r="T22" s="57" t="s">
        <v>34</v>
      </c>
    </row>
    <row r="23" spans="1:144" s="27" customFormat="1" ht="30" x14ac:dyDescent="0.4">
      <c r="A23" s="17"/>
      <c r="B23" s="17" t="s">
        <v>351</v>
      </c>
      <c r="C23" s="17" t="s">
        <v>521</v>
      </c>
      <c r="D23" s="18"/>
      <c r="E23" s="18">
        <v>50</v>
      </c>
      <c r="F23" s="18">
        <v>50</v>
      </c>
      <c r="G23" s="18">
        <v>50</v>
      </c>
      <c r="H23" s="92">
        <f>SUM(Tabla1[[#This Row],[PRIMER TRIMESTRE]:[CUARTO TRIMESTRE]])</f>
        <v>150</v>
      </c>
      <c r="I23" s="19">
        <v>80</v>
      </c>
      <c r="J23" s="19">
        <f>+H23*I23</f>
        <v>12000</v>
      </c>
      <c r="K23" s="5"/>
      <c r="L23" s="17" t="s">
        <v>18</v>
      </c>
      <c r="M23" s="17" t="s">
        <v>346</v>
      </c>
      <c r="N23" s="5"/>
      <c r="O23" s="4"/>
      <c r="P23" s="56"/>
      <c r="Q23" s="56"/>
      <c r="R23" s="56"/>
      <c r="S23" s="56"/>
      <c r="T23" s="57" t="s">
        <v>35</v>
      </c>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row>
    <row r="24" spans="1:144" s="87" customFormat="1" ht="30" x14ac:dyDescent="0.4">
      <c r="A24" s="17"/>
      <c r="B24" s="17" t="s">
        <v>598</v>
      </c>
      <c r="C24" s="17" t="s">
        <v>345</v>
      </c>
      <c r="D24" s="18"/>
      <c r="E24" s="18">
        <v>20000</v>
      </c>
      <c r="F24" s="18">
        <v>20000</v>
      </c>
      <c r="G24" s="18">
        <v>20000</v>
      </c>
      <c r="H24" s="92">
        <f>SUM(Tabla1[[#This Row],[PRIMER TRIMESTRE]:[CUARTO TRIMESTRE]])</f>
        <v>60000</v>
      </c>
      <c r="I24" s="19">
        <v>40</v>
      </c>
      <c r="J24" s="19">
        <f>+H24*I24</f>
        <v>2400000</v>
      </c>
      <c r="K24" s="19"/>
      <c r="L24" s="17" t="s">
        <v>18</v>
      </c>
      <c r="M24" s="17" t="s">
        <v>346</v>
      </c>
      <c r="N24" s="19"/>
      <c r="O24" s="17"/>
      <c r="P24" s="59"/>
      <c r="Q24" s="59"/>
      <c r="R24" s="59"/>
      <c r="S24" s="59"/>
      <c r="T24" s="60" t="s">
        <v>36</v>
      </c>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row>
    <row r="25" spans="1:144" ht="30" x14ac:dyDescent="0.4">
      <c r="A25" s="17"/>
      <c r="B25" s="17" t="s">
        <v>352</v>
      </c>
      <c r="C25" s="17" t="s">
        <v>345</v>
      </c>
      <c r="D25" s="18"/>
      <c r="E25" s="18"/>
      <c r="F25" s="18">
        <v>1</v>
      </c>
      <c r="G25" s="18"/>
      <c r="H25" s="92">
        <f>SUM(Tabla1[[#This Row],[PRIMER TRIMESTRE]:[CUARTO TRIMESTRE]])</f>
        <v>1</v>
      </c>
      <c r="I25" s="19">
        <v>35000</v>
      </c>
      <c r="J25" s="19">
        <f>+H25*I25</f>
        <v>35000</v>
      </c>
      <c r="K25" s="19"/>
      <c r="L25" s="17" t="s">
        <v>18</v>
      </c>
      <c r="M25" s="17" t="s">
        <v>346</v>
      </c>
      <c r="N25" s="19"/>
      <c r="O25" s="17"/>
      <c r="T25" s="57" t="s">
        <v>37</v>
      </c>
    </row>
    <row r="26" spans="1:144" ht="30" x14ac:dyDescent="0.4">
      <c r="A26" s="26"/>
      <c r="B26" s="22"/>
      <c r="C26" s="22"/>
      <c r="D26" s="23"/>
      <c r="E26" s="23"/>
      <c r="F26" s="23"/>
      <c r="G26" s="23"/>
      <c r="H26" s="93"/>
      <c r="I26" s="25"/>
      <c r="J26" s="25"/>
      <c r="K26" s="25"/>
      <c r="L26" s="22"/>
      <c r="M26" s="22"/>
      <c r="N26" s="25"/>
      <c r="O26" s="26"/>
      <c r="T26" s="57" t="s">
        <v>38</v>
      </c>
    </row>
    <row r="27" spans="1:144" ht="30" x14ac:dyDescent="0.4">
      <c r="A27" s="16" t="s">
        <v>87</v>
      </c>
      <c r="B27" s="17"/>
      <c r="C27" s="17"/>
      <c r="D27" s="18"/>
      <c r="E27" s="18"/>
      <c r="F27" s="18"/>
      <c r="G27" s="18"/>
      <c r="H27" s="92"/>
      <c r="I27" s="19"/>
      <c r="J27" s="19"/>
      <c r="K27" s="20">
        <f>J28+J29+J30+J31+J32+J33</f>
        <v>316840</v>
      </c>
      <c r="L27" s="17"/>
      <c r="M27" s="17"/>
      <c r="N27" s="19"/>
      <c r="O27" s="4"/>
      <c r="T27" s="57" t="s">
        <v>39</v>
      </c>
    </row>
    <row r="28" spans="1:144" ht="30" x14ac:dyDescent="0.4">
      <c r="A28" s="17"/>
      <c r="B28" s="17" t="s">
        <v>353</v>
      </c>
      <c r="C28" s="17" t="s">
        <v>345</v>
      </c>
      <c r="D28" s="18"/>
      <c r="E28" s="18"/>
      <c r="F28" s="18">
        <v>1</v>
      </c>
      <c r="G28" s="18">
        <v>1</v>
      </c>
      <c r="H28" s="92">
        <f>SUM(Tabla1[[#This Row],[PRIMER TRIMESTRE]:[CUARTO TRIMESTRE]])</f>
        <v>2</v>
      </c>
      <c r="I28" s="19">
        <v>80000</v>
      </c>
      <c r="J28" s="19">
        <f t="shared" si="0"/>
        <v>160000</v>
      </c>
      <c r="K28" s="19"/>
      <c r="L28" s="17" t="s">
        <v>18</v>
      </c>
      <c r="M28" s="17" t="s">
        <v>346</v>
      </c>
      <c r="N28" s="19"/>
      <c r="O28" s="4"/>
      <c r="T28" s="57" t="s">
        <v>40</v>
      </c>
    </row>
    <row r="29" spans="1:144" ht="30" x14ac:dyDescent="0.4">
      <c r="A29" s="17"/>
      <c r="B29" s="17" t="s">
        <v>354</v>
      </c>
      <c r="C29" s="17" t="s">
        <v>456</v>
      </c>
      <c r="D29" s="18"/>
      <c r="E29" s="18">
        <v>1</v>
      </c>
      <c r="F29" s="18"/>
      <c r="G29" s="18">
        <v>1</v>
      </c>
      <c r="H29" s="92">
        <f>SUM(Tabla1[[#This Row],[PRIMER TRIMESTRE]:[CUARTO TRIMESTRE]])</f>
        <v>2</v>
      </c>
      <c r="I29" s="19">
        <v>5000</v>
      </c>
      <c r="J29" s="19">
        <f t="shared" si="0"/>
        <v>10000</v>
      </c>
      <c r="K29" s="19"/>
      <c r="L29" s="17" t="s">
        <v>18</v>
      </c>
      <c r="M29" s="17" t="s">
        <v>346</v>
      </c>
      <c r="N29" s="19"/>
      <c r="O29" s="4"/>
      <c r="T29" s="57" t="s">
        <v>41</v>
      </c>
    </row>
    <row r="30" spans="1:144" ht="30" x14ac:dyDescent="0.4">
      <c r="A30" s="17"/>
      <c r="B30" s="17" t="s">
        <v>571</v>
      </c>
      <c r="C30" s="17" t="s">
        <v>456</v>
      </c>
      <c r="D30" s="18">
        <v>1</v>
      </c>
      <c r="E30" s="18">
        <v>1</v>
      </c>
      <c r="F30" s="18">
        <v>1</v>
      </c>
      <c r="G30" s="18">
        <v>1</v>
      </c>
      <c r="H30" s="92">
        <f>SUM(Tabla1[[#This Row],[PRIMER TRIMESTRE]:[CUARTO TRIMESTRE]])</f>
        <v>4</v>
      </c>
      <c r="I30" s="19">
        <v>12000</v>
      </c>
      <c r="J30" s="19">
        <f t="shared" si="0"/>
        <v>48000</v>
      </c>
      <c r="K30" s="19"/>
      <c r="L30" s="17" t="s">
        <v>18</v>
      </c>
      <c r="M30" s="17" t="s">
        <v>346</v>
      </c>
      <c r="N30" s="19"/>
      <c r="O30" s="4"/>
      <c r="T30" s="57" t="s">
        <v>42</v>
      </c>
    </row>
    <row r="31" spans="1:144" s="27" customFormat="1" ht="30" x14ac:dyDescent="0.4">
      <c r="A31" s="17"/>
      <c r="B31" s="17" t="s">
        <v>355</v>
      </c>
      <c r="C31" s="17" t="s">
        <v>345</v>
      </c>
      <c r="D31" s="18">
        <v>2</v>
      </c>
      <c r="E31" s="18"/>
      <c r="F31" s="18">
        <v>2</v>
      </c>
      <c r="G31" s="18">
        <v>3</v>
      </c>
      <c r="H31" s="92">
        <f>SUM(Tabla1[[#This Row],[PRIMER TRIMESTRE]:[CUARTO TRIMESTRE]])</f>
        <v>7</v>
      </c>
      <c r="I31" s="19">
        <v>7000</v>
      </c>
      <c r="J31" s="19">
        <f t="shared" si="0"/>
        <v>49000</v>
      </c>
      <c r="K31" s="19"/>
      <c r="L31" s="17" t="s">
        <v>18</v>
      </c>
      <c r="M31" s="17" t="s">
        <v>346</v>
      </c>
      <c r="N31" s="19"/>
      <c r="O31" s="4"/>
      <c r="P31" s="56"/>
      <c r="Q31" s="56"/>
      <c r="R31" s="56"/>
      <c r="S31" s="56"/>
      <c r="T31" s="57" t="s">
        <v>43</v>
      </c>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row>
    <row r="32" spans="1:144" s="34" customFormat="1" ht="30" x14ac:dyDescent="0.4">
      <c r="A32" s="17"/>
      <c r="B32" s="17" t="s">
        <v>610</v>
      </c>
      <c r="C32" s="17" t="s">
        <v>345</v>
      </c>
      <c r="D32" s="18">
        <v>5</v>
      </c>
      <c r="E32" s="18">
        <v>5</v>
      </c>
      <c r="F32" s="18">
        <v>5</v>
      </c>
      <c r="G32" s="18">
        <v>5</v>
      </c>
      <c r="H32" s="92">
        <f>SUM(Tabla1[[#This Row],[PRIMER TRIMESTRE]:[CUARTO TRIMESTRE]])</f>
        <v>20</v>
      </c>
      <c r="I32" s="19">
        <v>2212</v>
      </c>
      <c r="J32" s="19">
        <f>+H32*I32</f>
        <v>44240</v>
      </c>
      <c r="K32" s="19"/>
      <c r="L32" s="17" t="s">
        <v>18</v>
      </c>
      <c r="M32" s="97" t="s">
        <v>346</v>
      </c>
      <c r="N32" s="19"/>
      <c r="O32" s="17"/>
      <c r="P32" s="59"/>
      <c r="Q32" s="59"/>
      <c r="R32" s="59"/>
      <c r="S32" s="59"/>
      <c r="T32" s="60"/>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59"/>
      <c r="EB32" s="59"/>
      <c r="EC32" s="59"/>
      <c r="ED32" s="59"/>
      <c r="EE32" s="59"/>
      <c r="EF32" s="59"/>
      <c r="EG32" s="59"/>
      <c r="EH32" s="59"/>
      <c r="EI32" s="59"/>
      <c r="EJ32" s="59"/>
      <c r="EK32" s="59"/>
      <c r="EL32" s="59"/>
      <c r="EM32" s="59"/>
      <c r="EN32" s="59"/>
    </row>
    <row r="33" spans="1:144" s="34" customFormat="1" ht="30" x14ac:dyDescent="0.4">
      <c r="A33" s="17"/>
      <c r="B33" s="17" t="s">
        <v>611</v>
      </c>
      <c r="C33" s="17" t="s">
        <v>456</v>
      </c>
      <c r="D33" s="18">
        <v>1</v>
      </c>
      <c r="E33" s="18">
        <v>1</v>
      </c>
      <c r="F33" s="18">
        <v>1</v>
      </c>
      <c r="G33" s="18">
        <v>1</v>
      </c>
      <c r="H33" s="92">
        <f>SUM(Tabla1[[#This Row],[PRIMER TRIMESTRE]:[CUARTO TRIMESTRE]])</f>
        <v>4</v>
      </c>
      <c r="I33" s="19">
        <v>1400</v>
      </c>
      <c r="J33" s="19">
        <f>+H33*I33</f>
        <v>5600</v>
      </c>
      <c r="K33" s="19"/>
      <c r="L33" s="17" t="s">
        <v>18</v>
      </c>
      <c r="M33" s="97" t="s">
        <v>346</v>
      </c>
      <c r="N33" s="19"/>
      <c r="O33" s="17"/>
      <c r="P33" s="59"/>
      <c r="Q33" s="59"/>
      <c r="R33" s="59"/>
      <c r="S33" s="59"/>
      <c r="T33" s="60"/>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c r="EE33" s="59"/>
      <c r="EF33" s="59"/>
      <c r="EG33" s="59"/>
      <c r="EH33" s="59"/>
      <c r="EI33" s="59"/>
      <c r="EJ33" s="59"/>
      <c r="EK33" s="59"/>
      <c r="EL33" s="59"/>
      <c r="EM33" s="59"/>
      <c r="EN33" s="59"/>
    </row>
    <row r="34" spans="1:144" ht="30" x14ac:dyDescent="0.4">
      <c r="A34" s="22"/>
      <c r="B34" s="22"/>
      <c r="C34" s="22"/>
      <c r="D34" s="23"/>
      <c r="E34" s="23"/>
      <c r="F34" s="23"/>
      <c r="G34" s="23"/>
      <c r="H34" s="93"/>
      <c r="I34" s="25"/>
      <c r="J34" s="25"/>
      <c r="K34" s="25"/>
      <c r="L34" s="22"/>
      <c r="M34" s="22"/>
      <c r="N34" s="25"/>
      <c r="O34" s="26"/>
      <c r="T34" s="57" t="s">
        <v>44</v>
      </c>
    </row>
    <row r="35" spans="1:144" ht="30" x14ac:dyDescent="0.4">
      <c r="A35" s="16" t="s">
        <v>294</v>
      </c>
      <c r="B35" s="17"/>
      <c r="C35" s="17"/>
      <c r="D35" s="18"/>
      <c r="E35" s="18"/>
      <c r="F35" s="18"/>
      <c r="G35" s="18"/>
      <c r="H35" s="92"/>
      <c r="I35" s="19"/>
      <c r="J35" s="19"/>
      <c r="K35" s="20">
        <f>+SUM(J36:J39)</f>
        <v>764000</v>
      </c>
      <c r="L35" s="17"/>
      <c r="M35" s="17"/>
      <c r="N35" s="19"/>
      <c r="O35" s="4"/>
      <c r="T35" s="57" t="s">
        <v>45</v>
      </c>
    </row>
    <row r="36" spans="1:144" ht="30" x14ac:dyDescent="0.4">
      <c r="A36" s="17"/>
      <c r="B36" s="17" t="s">
        <v>356</v>
      </c>
      <c r="C36" s="17" t="s">
        <v>456</v>
      </c>
      <c r="D36" s="18">
        <v>1</v>
      </c>
      <c r="E36" s="18">
        <v>1</v>
      </c>
      <c r="F36" s="18">
        <v>1</v>
      </c>
      <c r="G36" s="18">
        <v>1</v>
      </c>
      <c r="H36" s="92">
        <f>SUM(Tabla1[[#This Row],[PRIMER TRIMESTRE]:[CUARTO TRIMESTRE]])</f>
        <v>4</v>
      </c>
      <c r="I36" s="19">
        <v>160000</v>
      </c>
      <c r="J36" s="19">
        <f t="shared" si="0"/>
        <v>640000</v>
      </c>
      <c r="K36" s="19"/>
      <c r="L36" s="17" t="s">
        <v>17</v>
      </c>
      <c r="M36" s="17" t="s">
        <v>346</v>
      </c>
      <c r="N36" s="19"/>
      <c r="O36" s="4"/>
      <c r="T36" s="57" t="s">
        <v>46</v>
      </c>
    </row>
    <row r="37" spans="1:144" ht="30" x14ac:dyDescent="0.4">
      <c r="A37" s="17"/>
      <c r="B37" s="17" t="s">
        <v>357</v>
      </c>
      <c r="C37" s="17" t="s">
        <v>456</v>
      </c>
      <c r="D37" s="18">
        <v>1</v>
      </c>
      <c r="E37" s="18">
        <v>1</v>
      </c>
      <c r="F37" s="18">
        <v>1</v>
      </c>
      <c r="G37" s="18">
        <v>1</v>
      </c>
      <c r="H37" s="92">
        <f>SUM(Tabla1[[#This Row],[PRIMER TRIMESTRE]:[CUARTO TRIMESTRE]])</f>
        <v>4</v>
      </c>
      <c r="I37" s="19">
        <v>17000</v>
      </c>
      <c r="J37" s="19">
        <f t="shared" si="0"/>
        <v>68000</v>
      </c>
      <c r="K37" s="19"/>
      <c r="L37" s="17" t="s">
        <v>18</v>
      </c>
      <c r="M37" s="17" t="s">
        <v>346</v>
      </c>
      <c r="N37" s="19"/>
      <c r="O37" s="4"/>
      <c r="T37" s="57" t="s">
        <v>47</v>
      </c>
    </row>
    <row r="38" spans="1:144" ht="30" x14ac:dyDescent="0.4">
      <c r="A38" s="17"/>
      <c r="B38" s="17" t="s">
        <v>455</v>
      </c>
      <c r="C38" s="17" t="s">
        <v>456</v>
      </c>
      <c r="D38" s="18">
        <v>1</v>
      </c>
      <c r="E38" s="18">
        <v>1</v>
      </c>
      <c r="F38" s="18">
        <v>1</v>
      </c>
      <c r="G38" s="18">
        <v>1</v>
      </c>
      <c r="H38" s="92">
        <f>SUM(Tabla1[[#This Row],[PRIMER TRIMESTRE]:[CUARTO TRIMESTRE]])</f>
        <v>4</v>
      </c>
      <c r="I38" s="19">
        <v>7000</v>
      </c>
      <c r="J38" s="19">
        <f t="shared" si="0"/>
        <v>28000</v>
      </c>
      <c r="K38" s="19"/>
      <c r="L38" s="17" t="s">
        <v>18</v>
      </c>
      <c r="M38" s="17" t="s">
        <v>346</v>
      </c>
      <c r="N38" s="19"/>
      <c r="O38" s="4"/>
      <c r="T38" s="57" t="s">
        <v>48</v>
      </c>
    </row>
    <row r="39" spans="1:144" s="27" customFormat="1" ht="30" x14ac:dyDescent="0.4">
      <c r="A39" s="17"/>
      <c r="B39" s="17" t="s">
        <v>358</v>
      </c>
      <c r="C39" s="17" t="s">
        <v>456</v>
      </c>
      <c r="D39" s="18">
        <v>1</v>
      </c>
      <c r="E39" s="18">
        <v>1</v>
      </c>
      <c r="F39" s="18">
        <v>1</v>
      </c>
      <c r="G39" s="18">
        <v>1</v>
      </c>
      <c r="H39" s="92">
        <f>SUM(Tabla1[[#This Row],[PRIMER TRIMESTRE]:[CUARTO TRIMESTRE]])</f>
        <v>4</v>
      </c>
      <c r="I39" s="19">
        <v>7000</v>
      </c>
      <c r="J39" s="19">
        <f t="shared" si="0"/>
        <v>28000</v>
      </c>
      <c r="K39" s="19"/>
      <c r="L39" s="17" t="s">
        <v>18</v>
      </c>
      <c r="M39" s="17" t="s">
        <v>346</v>
      </c>
      <c r="N39" s="19"/>
      <c r="O39" s="4"/>
      <c r="P39" s="56"/>
      <c r="Q39" s="56"/>
      <c r="R39" s="56"/>
      <c r="S39" s="56"/>
      <c r="T39" s="57" t="s">
        <v>49</v>
      </c>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6"/>
      <c r="DG39" s="56"/>
      <c r="DH39" s="56"/>
      <c r="DI39" s="56"/>
      <c r="DJ39" s="56"/>
      <c r="DK39" s="56"/>
      <c r="DL39" s="56"/>
      <c r="DM39" s="56"/>
      <c r="DN39" s="56"/>
      <c r="DO39" s="56"/>
      <c r="DP39" s="56"/>
      <c r="DQ39" s="56"/>
      <c r="DR39" s="56"/>
      <c r="DS39" s="56"/>
      <c r="DT39" s="56"/>
      <c r="DU39" s="56"/>
      <c r="DV39" s="56"/>
      <c r="DW39" s="56"/>
      <c r="DX39" s="56"/>
      <c r="DY39" s="56"/>
      <c r="DZ39" s="56"/>
      <c r="EA39" s="56"/>
      <c r="EB39" s="56"/>
      <c r="EC39" s="56"/>
      <c r="ED39" s="56"/>
      <c r="EE39" s="56"/>
      <c r="EF39" s="56"/>
      <c r="EG39" s="56"/>
      <c r="EH39" s="56"/>
      <c r="EI39" s="56"/>
      <c r="EJ39" s="56"/>
      <c r="EK39" s="56"/>
      <c r="EL39" s="56"/>
      <c r="EM39" s="56"/>
      <c r="EN39" s="56"/>
    </row>
    <row r="40" spans="1:144" ht="30" x14ac:dyDescent="0.4">
      <c r="A40" s="22"/>
      <c r="B40" s="22"/>
      <c r="C40" s="22"/>
      <c r="D40" s="23"/>
      <c r="E40" s="23"/>
      <c r="F40" s="23"/>
      <c r="G40" s="23"/>
      <c r="H40" s="93"/>
      <c r="I40" s="25"/>
      <c r="J40" s="25"/>
      <c r="K40" s="25"/>
      <c r="L40" s="22"/>
      <c r="M40" s="22"/>
      <c r="N40" s="25"/>
      <c r="O40" s="26"/>
      <c r="T40" s="57" t="s">
        <v>50</v>
      </c>
    </row>
    <row r="41" spans="1:144" ht="30" x14ac:dyDescent="0.4">
      <c r="A41" s="16" t="s">
        <v>140</v>
      </c>
      <c r="B41" s="17"/>
      <c r="C41" s="17"/>
      <c r="D41" s="18"/>
      <c r="E41" s="18"/>
      <c r="F41" s="18"/>
      <c r="G41" s="18"/>
      <c r="H41" s="92"/>
      <c r="I41" s="19"/>
      <c r="J41" s="19"/>
      <c r="K41" s="20">
        <f>+SUM(J42:J45)</f>
        <v>72200</v>
      </c>
      <c r="L41" s="17"/>
      <c r="M41" s="17"/>
      <c r="N41" s="19"/>
      <c r="O41" s="4"/>
      <c r="T41" s="57" t="s">
        <v>51</v>
      </c>
    </row>
    <row r="42" spans="1:144" ht="30" x14ac:dyDescent="0.4">
      <c r="A42" s="17"/>
      <c r="B42" s="17" t="s">
        <v>359</v>
      </c>
      <c r="C42" s="17" t="s">
        <v>345</v>
      </c>
      <c r="D42" s="18">
        <v>10</v>
      </c>
      <c r="E42" s="18">
        <v>15</v>
      </c>
      <c r="F42" s="18">
        <v>10</v>
      </c>
      <c r="G42" s="18">
        <v>15</v>
      </c>
      <c r="H42" s="92">
        <f>SUM(Tabla1[[#This Row],[PRIMER TRIMESTRE]:[CUARTO TRIMESTRE]])</f>
        <v>50</v>
      </c>
      <c r="I42" s="19">
        <v>100</v>
      </c>
      <c r="J42" s="19">
        <f t="shared" si="0"/>
        <v>5000</v>
      </c>
      <c r="K42" s="19"/>
      <c r="L42" s="17" t="s">
        <v>18</v>
      </c>
      <c r="M42" s="17" t="s">
        <v>346</v>
      </c>
      <c r="N42" s="19"/>
      <c r="O42" s="4"/>
      <c r="T42" s="57" t="s">
        <v>52</v>
      </c>
    </row>
    <row r="43" spans="1:144" ht="30" x14ac:dyDescent="0.4">
      <c r="A43" s="17"/>
      <c r="B43" s="17" t="s">
        <v>360</v>
      </c>
      <c r="C43" s="17" t="s">
        <v>345</v>
      </c>
      <c r="D43" s="18">
        <v>5</v>
      </c>
      <c r="E43" s="18">
        <v>5</v>
      </c>
      <c r="F43" s="18">
        <v>5</v>
      </c>
      <c r="G43" s="18">
        <v>5</v>
      </c>
      <c r="H43" s="92">
        <f>SUM(Tabla1[[#This Row],[PRIMER TRIMESTRE]:[CUARTO TRIMESTRE]])</f>
        <v>20</v>
      </c>
      <c r="I43" s="19">
        <v>1000</v>
      </c>
      <c r="J43" s="19">
        <f t="shared" si="0"/>
        <v>20000</v>
      </c>
      <c r="K43" s="19"/>
      <c r="L43" s="17" t="s">
        <v>18</v>
      </c>
      <c r="M43" s="17" t="s">
        <v>346</v>
      </c>
      <c r="N43" s="19"/>
      <c r="O43" s="4"/>
      <c r="T43" s="57" t="s">
        <v>53</v>
      </c>
    </row>
    <row r="44" spans="1:144" ht="30" x14ac:dyDescent="0.4">
      <c r="A44" s="17"/>
      <c r="B44" s="17" t="s">
        <v>361</v>
      </c>
      <c r="C44" s="17" t="s">
        <v>345</v>
      </c>
      <c r="D44" s="18">
        <v>12</v>
      </c>
      <c r="E44" s="18">
        <v>12</v>
      </c>
      <c r="F44" s="18">
        <v>12</v>
      </c>
      <c r="G44" s="18">
        <v>12</v>
      </c>
      <c r="H44" s="92">
        <f>SUM(Tabla1[[#This Row],[PRIMER TRIMESTRE]:[CUARTO TRIMESTRE]])</f>
        <v>48</v>
      </c>
      <c r="I44" s="19">
        <v>400</v>
      </c>
      <c r="J44" s="19">
        <f t="shared" si="0"/>
        <v>19200</v>
      </c>
      <c r="K44" s="19"/>
      <c r="L44" s="17" t="s">
        <v>18</v>
      </c>
      <c r="M44" s="17" t="s">
        <v>346</v>
      </c>
      <c r="N44" s="19"/>
      <c r="O44" s="4"/>
      <c r="T44" s="57" t="s">
        <v>54</v>
      </c>
    </row>
    <row r="45" spans="1:144" s="27" customFormat="1" ht="30" x14ac:dyDescent="0.4">
      <c r="A45" s="17"/>
      <c r="B45" s="17" t="s">
        <v>362</v>
      </c>
      <c r="C45" s="17" t="s">
        <v>456</v>
      </c>
      <c r="D45" s="18">
        <v>1</v>
      </c>
      <c r="E45" s="18">
        <v>1</v>
      </c>
      <c r="F45" s="18">
        <v>1</v>
      </c>
      <c r="G45" s="18">
        <v>1</v>
      </c>
      <c r="H45" s="92">
        <f>SUM(Tabla1[[#This Row],[PRIMER TRIMESTRE]:[CUARTO TRIMESTRE]])</f>
        <v>4</v>
      </c>
      <c r="I45" s="19">
        <v>7000</v>
      </c>
      <c r="J45" s="19">
        <f t="shared" si="0"/>
        <v>28000</v>
      </c>
      <c r="K45" s="19"/>
      <c r="L45" s="17" t="s">
        <v>18</v>
      </c>
      <c r="M45" s="17" t="s">
        <v>346</v>
      </c>
      <c r="N45" s="19"/>
      <c r="O45" s="4"/>
      <c r="P45" s="56"/>
      <c r="Q45" s="56"/>
      <c r="R45" s="56"/>
      <c r="S45" s="56"/>
      <c r="T45" s="57" t="s">
        <v>55</v>
      </c>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c r="DQ45" s="56"/>
      <c r="DR45" s="56"/>
      <c r="DS45" s="56"/>
      <c r="DT45" s="56"/>
      <c r="DU45" s="56"/>
      <c r="DV45" s="56"/>
      <c r="DW45" s="56"/>
      <c r="DX45" s="56"/>
      <c r="DY45" s="56"/>
      <c r="DZ45" s="56"/>
      <c r="EA45" s="56"/>
      <c r="EB45" s="56"/>
      <c r="EC45" s="56"/>
      <c r="ED45" s="56"/>
      <c r="EE45" s="56"/>
      <c r="EF45" s="56"/>
      <c r="EG45" s="56"/>
      <c r="EH45" s="56"/>
      <c r="EI45" s="56"/>
      <c r="EJ45" s="56"/>
      <c r="EK45" s="56"/>
      <c r="EL45" s="56"/>
      <c r="EM45" s="56"/>
      <c r="EN45" s="56"/>
    </row>
    <row r="46" spans="1:144" ht="22.5" customHeight="1" x14ac:dyDescent="0.4">
      <c r="A46" s="22"/>
      <c r="B46" s="22"/>
      <c r="C46" s="22"/>
      <c r="D46" s="23"/>
      <c r="E46" s="23"/>
      <c r="F46" s="23"/>
      <c r="G46" s="23"/>
      <c r="H46" s="93"/>
      <c r="I46" s="25"/>
      <c r="J46" s="25"/>
      <c r="K46" s="25"/>
      <c r="L46" s="22"/>
      <c r="M46" s="22"/>
      <c r="N46" s="25"/>
      <c r="O46" s="26"/>
      <c r="T46" s="57" t="s">
        <v>56</v>
      </c>
    </row>
    <row r="47" spans="1:144" ht="30" x14ac:dyDescent="0.4">
      <c r="A47" s="16" t="s">
        <v>142</v>
      </c>
      <c r="B47" s="17"/>
      <c r="C47" s="17"/>
      <c r="D47" s="18"/>
      <c r="E47" s="18"/>
      <c r="F47" s="18"/>
      <c r="G47" s="18"/>
      <c r="H47" s="92"/>
      <c r="I47" s="19"/>
      <c r="J47" s="19"/>
      <c r="K47" s="20">
        <f>J48+J49+J50+J51+J52+J53+J55+J54+J56+J57+J58+J59</f>
        <v>170570</v>
      </c>
      <c r="L47" s="17"/>
      <c r="M47" s="17"/>
      <c r="N47" s="19"/>
      <c r="O47" s="4"/>
      <c r="T47" s="57" t="s">
        <v>57</v>
      </c>
    </row>
    <row r="48" spans="1:144" ht="30" x14ac:dyDescent="0.4">
      <c r="A48" s="17"/>
      <c r="B48" s="17" t="s">
        <v>363</v>
      </c>
      <c r="C48" s="17" t="s">
        <v>345</v>
      </c>
      <c r="D48" s="18">
        <v>10</v>
      </c>
      <c r="E48" s="18">
        <v>12</v>
      </c>
      <c r="F48" s="18">
        <v>12</v>
      </c>
      <c r="G48" s="18">
        <v>12</v>
      </c>
      <c r="H48" s="92">
        <f>SUM(Tabla1[[#This Row],[PRIMER TRIMESTRE]:[CUARTO TRIMESTRE]])</f>
        <v>46</v>
      </c>
      <c r="I48" s="19">
        <v>45</v>
      </c>
      <c r="J48" s="19">
        <f t="shared" si="0"/>
        <v>2070</v>
      </c>
      <c r="K48" s="19"/>
      <c r="L48" s="17" t="s">
        <v>18</v>
      </c>
      <c r="M48" s="17" t="s">
        <v>346</v>
      </c>
      <c r="N48" s="19"/>
      <c r="O48" s="4"/>
      <c r="T48" s="57" t="s">
        <v>58</v>
      </c>
    </row>
    <row r="49" spans="1:144" ht="30" x14ac:dyDescent="0.4">
      <c r="A49" s="17"/>
      <c r="B49" s="17" t="s">
        <v>364</v>
      </c>
      <c r="C49" s="17" t="s">
        <v>345</v>
      </c>
      <c r="D49" s="18">
        <v>5</v>
      </c>
      <c r="E49" s="18">
        <v>5</v>
      </c>
      <c r="F49" s="18">
        <v>5</v>
      </c>
      <c r="G49" s="18">
        <v>5</v>
      </c>
      <c r="H49" s="92">
        <f>SUM(Tabla1[[#This Row],[PRIMER TRIMESTRE]:[CUARTO TRIMESTRE]])</f>
        <v>20</v>
      </c>
      <c r="I49" s="19">
        <v>85</v>
      </c>
      <c r="J49" s="19">
        <f t="shared" si="0"/>
        <v>1700</v>
      </c>
      <c r="K49" s="19"/>
      <c r="L49" s="17" t="s">
        <v>18</v>
      </c>
      <c r="M49" s="17" t="s">
        <v>346</v>
      </c>
      <c r="N49" s="19"/>
      <c r="O49" s="4"/>
      <c r="T49" s="57" t="s">
        <v>59</v>
      </c>
    </row>
    <row r="50" spans="1:144" s="79" customFormat="1" ht="30" x14ac:dyDescent="0.4">
      <c r="A50" s="17"/>
      <c r="B50" s="17" t="s">
        <v>365</v>
      </c>
      <c r="C50" s="17" t="s">
        <v>345</v>
      </c>
      <c r="D50" s="18">
        <v>1</v>
      </c>
      <c r="E50" s="18">
        <v>2</v>
      </c>
      <c r="F50" s="18">
        <v>2</v>
      </c>
      <c r="G50" s="18"/>
      <c r="H50" s="92">
        <f>SUM(Tabla1[[#This Row],[PRIMER TRIMESTRE]:[CUARTO TRIMESTRE]])</f>
        <v>5</v>
      </c>
      <c r="I50" s="19">
        <v>4000</v>
      </c>
      <c r="J50" s="19">
        <f t="shared" ref="J50:J58" si="1">+H50*I50</f>
        <v>20000</v>
      </c>
      <c r="K50" s="19"/>
      <c r="L50" s="17" t="s">
        <v>18</v>
      </c>
      <c r="M50" s="17" t="s">
        <v>346</v>
      </c>
      <c r="N50" s="19"/>
      <c r="O50" s="4"/>
      <c r="P50" s="59"/>
      <c r="Q50" s="59"/>
      <c r="R50" s="59"/>
      <c r="S50" s="59"/>
      <c r="T50" s="60" t="s">
        <v>60</v>
      </c>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c r="BT50" s="59"/>
      <c r="BU50" s="59"/>
      <c r="BV50" s="59"/>
      <c r="BW50" s="59"/>
      <c r="BX50" s="59"/>
      <c r="BY50" s="59"/>
      <c r="BZ50" s="59"/>
      <c r="CA50" s="59"/>
      <c r="CB50" s="59"/>
      <c r="CC50" s="59"/>
      <c r="CD50" s="59"/>
      <c r="CE50" s="59"/>
      <c r="CF50" s="59"/>
      <c r="CG50" s="59"/>
      <c r="CH50" s="59"/>
      <c r="CI50" s="59"/>
      <c r="CJ50" s="59"/>
      <c r="CK50" s="59"/>
      <c r="CL50" s="59"/>
      <c r="CM50" s="59"/>
      <c r="CN50" s="59"/>
      <c r="CO50" s="59"/>
      <c r="CP50" s="59"/>
      <c r="CQ50" s="59"/>
      <c r="CR50" s="59"/>
      <c r="CS50" s="59"/>
      <c r="CT50" s="59"/>
      <c r="CU50" s="59"/>
      <c r="CV50" s="59"/>
      <c r="CW50" s="59"/>
      <c r="CX50" s="59"/>
      <c r="CY50" s="59"/>
      <c r="CZ50" s="59"/>
      <c r="DA50" s="59"/>
      <c r="DB50" s="59"/>
      <c r="DC50" s="59"/>
      <c r="DD50" s="59"/>
      <c r="DE50" s="59"/>
      <c r="DF50" s="59"/>
      <c r="DG50" s="59"/>
      <c r="DH50" s="59"/>
      <c r="DI50" s="59"/>
      <c r="DJ50" s="59"/>
      <c r="DK50" s="59"/>
      <c r="DL50" s="59"/>
      <c r="DM50" s="59"/>
      <c r="DN50" s="59"/>
      <c r="DO50" s="59"/>
      <c r="DP50" s="59"/>
      <c r="DQ50" s="59"/>
      <c r="DR50" s="59"/>
      <c r="DS50" s="59"/>
      <c r="DT50" s="59"/>
      <c r="DU50" s="59"/>
      <c r="DV50" s="59"/>
      <c r="DW50" s="59"/>
      <c r="DX50" s="59"/>
      <c r="DY50" s="59"/>
      <c r="DZ50" s="59"/>
      <c r="EA50" s="59"/>
      <c r="EB50" s="59"/>
      <c r="EC50" s="59"/>
      <c r="ED50" s="59"/>
      <c r="EE50" s="59"/>
      <c r="EF50" s="59"/>
      <c r="EG50" s="59"/>
      <c r="EH50" s="59"/>
      <c r="EI50" s="59"/>
      <c r="EJ50" s="59"/>
      <c r="EK50" s="59"/>
      <c r="EL50" s="59"/>
      <c r="EM50" s="59"/>
      <c r="EN50" s="59"/>
    </row>
    <row r="51" spans="1:144" ht="30" x14ac:dyDescent="0.4">
      <c r="A51" s="17"/>
      <c r="B51" s="17" t="s">
        <v>596</v>
      </c>
      <c r="C51" s="17" t="s">
        <v>345</v>
      </c>
      <c r="D51" s="18"/>
      <c r="E51" s="18"/>
      <c r="F51" s="18">
        <v>3</v>
      </c>
      <c r="G51" s="18"/>
      <c r="H51" s="92">
        <f>SUM(Tabla1[[#This Row],[PRIMER TRIMESTRE]:[CUARTO TRIMESTRE]])</f>
        <v>3</v>
      </c>
      <c r="I51" s="19">
        <v>10000</v>
      </c>
      <c r="J51" s="19">
        <f t="shared" si="1"/>
        <v>30000</v>
      </c>
      <c r="K51" s="19"/>
      <c r="L51" s="17" t="s">
        <v>18</v>
      </c>
      <c r="M51" s="17" t="s">
        <v>346</v>
      </c>
      <c r="N51" s="19"/>
      <c r="O51" s="17"/>
      <c r="T51" s="57" t="s">
        <v>61</v>
      </c>
    </row>
    <row r="52" spans="1:144" ht="30" x14ac:dyDescent="0.4">
      <c r="A52" s="17"/>
      <c r="B52" s="17" t="s">
        <v>366</v>
      </c>
      <c r="C52" s="17" t="s">
        <v>345</v>
      </c>
      <c r="D52" s="18">
        <v>1</v>
      </c>
      <c r="E52" s="18">
        <v>2</v>
      </c>
      <c r="F52" s="18">
        <v>1</v>
      </c>
      <c r="G52" s="18"/>
      <c r="H52" s="92">
        <f>SUM(Tabla1[[#This Row],[PRIMER TRIMESTRE]:[CUARTO TRIMESTRE]])</f>
        <v>4</v>
      </c>
      <c r="I52" s="19">
        <v>1500</v>
      </c>
      <c r="J52" s="19">
        <f t="shared" si="1"/>
        <v>6000</v>
      </c>
      <c r="K52" s="19"/>
      <c r="L52" s="17" t="s">
        <v>18</v>
      </c>
      <c r="M52" s="17" t="s">
        <v>346</v>
      </c>
      <c r="N52" s="19"/>
      <c r="O52" s="4"/>
      <c r="T52" s="57" t="s">
        <v>62</v>
      </c>
    </row>
    <row r="53" spans="1:144" ht="30" x14ac:dyDescent="0.4">
      <c r="A53" s="17"/>
      <c r="B53" s="17" t="s">
        <v>367</v>
      </c>
      <c r="C53" s="17" t="s">
        <v>345</v>
      </c>
      <c r="D53" s="18"/>
      <c r="E53" s="18">
        <v>1</v>
      </c>
      <c r="F53" s="18">
        <v>2</v>
      </c>
      <c r="G53" s="18">
        <v>2</v>
      </c>
      <c r="H53" s="92">
        <f>SUM(Tabla1[[#This Row],[PRIMER TRIMESTRE]:[CUARTO TRIMESTRE]])</f>
        <v>5</v>
      </c>
      <c r="I53" s="19">
        <v>6000</v>
      </c>
      <c r="J53" s="19">
        <f t="shared" si="1"/>
        <v>30000</v>
      </c>
      <c r="K53" s="19"/>
      <c r="L53" s="17" t="s">
        <v>18</v>
      </c>
      <c r="M53" s="17" t="s">
        <v>346</v>
      </c>
      <c r="N53" s="19"/>
      <c r="O53" s="4"/>
      <c r="T53" s="57" t="s">
        <v>63</v>
      </c>
    </row>
    <row r="54" spans="1:144" ht="30" x14ac:dyDescent="0.4">
      <c r="A54" s="17"/>
      <c r="B54" s="17" t="s">
        <v>368</v>
      </c>
      <c r="C54" s="17" t="s">
        <v>345</v>
      </c>
      <c r="D54" s="18"/>
      <c r="E54" s="18">
        <v>1</v>
      </c>
      <c r="F54" s="18">
        <v>1</v>
      </c>
      <c r="G54" s="18"/>
      <c r="H54" s="92">
        <f>SUM(Tabla1[[#This Row],[PRIMER TRIMESTRE]:[CUARTO TRIMESTRE]])</f>
        <v>2</v>
      </c>
      <c r="I54" s="19">
        <v>8500</v>
      </c>
      <c r="J54" s="19">
        <f t="shared" si="1"/>
        <v>17000</v>
      </c>
      <c r="K54" s="19"/>
      <c r="L54" s="17" t="s">
        <v>18</v>
      </c>
      <c r="M54" s="17" t="s">
        <v>346</v>
      </c>
      <c r="N54" s="19"/>
      <c r="O54" s="4"/>
      <c r="T54" s="57" t="s">
        <v>64</v>
      </c>
    </row>
    <row r="55" spans="1:144" ht="30" x14ac:dyDescent="0.4">
      <c r="A55" s="17"/>
      <c r="B55" s="17" t="s">
        <v>475</v>
      </c>
      <c r="C55" s="17" t="s">
        <v>345</v>
      </c>
      <c r="D55" s="18"/>
      <c r="E55" s="18">
        <v>2</v>
      </c>
      <c r="F55" s="18">
        <v>3</v>
      </c>
      <c r="G55" s="18">
        <v>1</v>
      </c>
      <c r="H55" s="92">
        <f>SUM(Tabla1[[#This Row],[PRIMER TRIMESTRE]:[CUARTO TRIMESTRE]])</f>
        <v>6</v>
      </c>
      <c r="I55" s="19">
        <v>3500</v>
      </c>
      <c r="J55" s="19">
        <f t="shared" si="1"/>
        <v>21000</v>
      </c>
      <c r="K55" s="19"/>
      <c r="L55" s="17" t="s">
        <v>18</v>
      </c>
      <c r="M55" s="17" t="s">
        <v>346</v>
      </c>
      <c r="N55" s="19"/>
      <c r="O55" s="4"/>
      <c r="T55" s="57" t="s">
        <v>65</v>
      </c>
    </row>
    <row r="56" spans="1:144" ht="30" x14ac:dyDescent="0.4">
      <c r="A56" s="17"/>
      <c r="B56" s="17" t="s">
        <v>369</v>
      </c>
      <c r="C56" s="17" t="s">
        <v>345</v>
      </c>
      <c r="D56" s="18"/>
      <c r="E56" s="18">
        <v>1</v>
      </c>
      <c r="F56" s="18"/>
      <c r="G56" s="18">
        <v>1</v>
      </c>
      <c r="H56" s="92">
        <f>SUM(Tabla1[[#This Row],[PRIMER TRIMESTRE]:[CUARTO TRIMESTRE]])</f>
        <v>2</v>
      </c>
      <c r="I56" s="19">
        <v>10000</v>
      </c>
      <c r="J56" s="19">
        <f t="shared" si="1"/>
        <v>20000</v>
      </c>
      <c r="K56" s="19"/>
      <c r="L56" s="17" t="s">
        <v>18</v>
      </c>
      <c r="M56" s="17" t="s">
        <v>346</v>
      </c>
      <c r="N56" s="19"/>
      <c r="O56" s="4"/>
      <c r="T56" s="57" t="s">
        <v>66</v>
      </c>
    </row>
    <row r="57" spans="1:144" ht="30" x14ac:dyDescent="0.4">
      <c r="A57" s="17"/>
      <c r="B57" s="17" t="s">
        <v>490</v>
      </c>
      <c r="C57" s="17" t="s">
        <v>345</v>
      </c>
      <c r="D57" s="18">
        <v>1</v>
      </c>
      <c r="E57" s="18">
        <v>2</v>
      </c>
      <c r="F57" s="18">
        <v>4</v>
      </c>
      <c r="G57" s="18">
        <v>1</v>
      </c>
      <c r="H57" s="92">
        <f>SUM(Tabla1[[#This Row],[PRIMER TRIMESTRE]:[CUARTO TRIMESTRE]])</f>
        <v>8</v>
      </c>
      <c r="I57" s="19">
        <v>800</v>
      </c>
      <c r="J57" s="19">
        <f t="shared" si="1"/>
        <v>6400</v>
      </c>
      <c r="K57" s="19"/>
      <c r="L57" s="17" t="s">
        <v>18</v>
      </c>
      <c r="M57" s="17" t="s">
        <v>346</v>
      </c>
      <c r="N57" s="19"/>
      <c r="O57" s="4"/>
      <c r="T57" s="57" t="s">
        <v>67</v>
      </c>
    </row>
    <row r="58" spans="1:144" s="27" customFormat="1" ht="30" x14ac:dyDescent="0.4">
      <c r="A58" s="17"/>
      <c r="B58" s="17" t="s">
        <v>370</v>
      </c>
      <c r="C58" s="17" t="s">
        <v>345</v>
      </c>
      <c r="D58" s="18">
        <v>1</v>
      </c>
      <c r="E58" s="18">
        <v>3</v>
      </c>
      <c r="F58" s="18">
        <v>2</v>
      </c>
      <c r="G58" s="18"/>
      <c r="H58" s="92">
        <f>SUM(Tabla1[[#This Row],[PRIMER TRIMESTRE]:[CUARTO TRIMESTRE]])</f>
        <v>6</v>
      </c>
      <c r="I58" s="19">
        <v>400</v>
      </c>
      <c r="J58" s="19">
        <f t="shared" si="1"/>
        <v>2400</v>
      </c>
      <c r="K58" s="19"/>
      <c r="L58" s="17" t="s">
        <v>18</v>
      </c>
      <c r="M58" s="17" t="s">
        <v>346</v>
      </c>
      <c r="N58" s="19"/>
      <c r="O58" s="4"/>
      <c r="P58" s="56"/>
      <c r="Q58" s="56"/>
      <c r="R58" s="56"/>
      <c r="S58" s="56"/>
      <c r="T58" s="57" t="s">
        <v>68</v>
      </c>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c r="BS58" s="56"/>
      <c r="BT58" s="56"/>
      <c r="BU58" s="56"/>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6"/>
      <c r="DW58" s="56"/>
      <c r="DX58" s="56"/>
      <c r="DY58" s="56"/>
      <c r="DZ58" s="56"/>
      <c r="EA58" s="56"/>
      <c r="EB58" s="56"/>
      <c r="EC58" s="56"/>
      <c r="ED58" s="56"/>
      <c r="EE58" s="56"/>
      <c r="EF58" s="56"/>
      <c r="EG58" s="56"/>
      <c r="EH58" s="56"/>
      <c r="EI58" s="56"/>
      <c r="EJ58" s="56"/>
      <c r="EK58" s="56"/>
      <c r="EL58" s="56"/>
      <c r="EM58" s="56"/>
      <c r="EN58" s="56"/>
    </row>
    <row r="59" spans="1:144" ht="30" x14ac:dyDescent="0.4">
      <c r="A59" s="35"/>
      <c r="B59" s="28" t="s">
        <v>531</v>
      </c>
      <c r="C59" s="28" t="s">
        <v>345</v>
      </c>
      <c r="D59" s="49"/>
      <c r="E59" s="49"/>
      <c r="F59" s="49">
        <v>2</v>
      </c>
      <c r="G59" s="49"/>
      <c r="H59" s="94">
        <f>SUM(Tabla1[[#This Row],[PRIMER TRIMESTRE]:[CUARTO TRIMESTRE]])</f>
        <v>2</v>
      </c>
      <c r="I59" s="19">
        <v>7000</v>
      </c>
      <c r="J59" s="19">
        <f>+H59*I59</f>
        <v>14000</v>
      </c>
      <c r="K59" s="21"/>
      <c r="L59" s="17" t="s">
        <v>18</v>
      </c>
      <c r="M59" s="79" t="s">
        <v>346</v>
      </c>
      <c r="N59" s="28"/>
      <c r="O59" s="42"/>
    </row>
    <row r="60" spans="1:144" ht="30" x14ac:dyDescent="0.4">
      <c r="A60" s="98"/>
      <c r="B60" s="64"/>
      <c r="C60" s="64"/>
      <c r="D60" s="76"/>
      <c r="E60" s="76"/>
      <c r="F60" s="76"/>
      <c r="G60" s="76"/>
      <c r="H60" s="69"/>
      <c r="I60" s="51"/>
      <c r="J60" s="51"/>
      <c r="K60" s="77"/>
      <c r="L60" s="22"/>
      <c r="M60" s="34"/>
      <c r="N60" s="64"/>
      <c r="O60" s="65"/>
    </row>
    <row r="61" spans="1:144" s="28" customFormat="1" ht="30" x14ac:dyDescent="0.4">
      <c r="A61" s="16" t="s">
        <v>83</v>
      </c>
      <c r="B61" s="17"/>
      <c r="C61" s="17"/>
      <c r="D61" s="18"/>
      <c r="E61" s="18"/>
      <c r="F61" s="18"/>
      <c r="G61" s="18"/>
      <c r="H61" s="92"/>
      <c r="I61" s="19"/>
      <c r="J61" s="19"/>
      <c r="K61" s="20">
        <f>+SUM(J62:J64)</f>
        <v>175000</v>
      </c>
      <c r="L61" s="17"/>
      <c r="M61" s="17"/>
      <c r="N61" s="19"/>
      <c r="O61" s="4"/>
      <c r="P61" s="59"/>
      <c r="Q61" s="59"/>
      <c r="R61" s="59"/>
      <c r="S61" s="59"/>
      <c r="T61" s="60" t="s">
        <v>69</v>
      </c>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c r="CW61" s="59"/>
      <c r="CX61" s="59"/>
      <c r="CY61" s="59"/>
      <c r="CZ61" s="59"/>
      <c r="DA61" s="59"/>
      <c r="DB61" s="59"/>
      <c r="DC61" s="59"/>
      <c r="DD61" s="59"/>
      <c r="DE61" s="59"/>
      <c r="DF61" s="59"/>
      <c r="DG61" s="59"/>
      <c r="DH61" s="59"/>
      <c r="DI61" s="59"/>
      <c r="DJ61" s="59"/>
      <c r="DK61" s="59"/>
      <c r="DL61" s="59"/>
      <c r="DM61" s="59"/>
      <c r="DN61" s="59"/>
      <c r="DO61" s="59"/>
      <c r="DP61" s="59"/>
      <c r="DQ61" s="59"/>
      <c r="DR61" s="59"/>
      <c r="DS61" s="59"/>
      <c r="DT61" s="59"/>
      <c r="DU61" s="59"/>
      <c r="DV61" s="59"/>
      <c r="DW61" s="59"/>
      <c r="DX61" s="59"/>
      <c r="DY61" s="59"/>
      <c r="DZ61" s="59"/>
      <c r="EA61" s="59"/>
      <c r="EB61" s="59"/>
      <c r="EC61" s="59"/>
      <c r="ED61" s="59"/>
      <c r="EE61" s="59"/>
      <c r="EF61" s="59"/>
      <c r="EG61" s="59"/>
      <c r="EH61" s="59"/>
      <c r="EI61" s="59"/>
      <c r="EJ61" s="59"/>
      <c r="EK61" s="59"/>
      <c r="EL61" s="59"/>
      <c r="EM61" s="59"/>
      <c r="EN61" s="59"/>
    </row>
    <row r="62" spans="1:144" ht="30" x14ac:dyDescent="0.4">
      <c r="A62" s="16"/>
      <c r="B62" s="17" t="s">
        <v>458</v>
      </c>
      <c r="C62" s="17" t="s">
        <v>345</v>
      </c>
      <c r="D62" s="18">
        <v>2</v>
      </c>
      <c r="E62" s="18"/>
      <c r="F62" s="18"/>
      <c r="G62" s="18"/>
      <c r="H62" s="92">
        <f>SUM(Tabla1[[#This Row],[PRIMER TRIMESTRE]:[CUARTO TRIMESTRE]])</f>
        <v>2</v>
      </c>
      <c r="I62" s="19">
        <v>35000</v>
      </c>
      <c r="J62" s="19">
        <f>+H62*I62</f>
        <v>70000</v>
      </c>
      <c r="K62" s="19"/>
      <c r="L62" s="17" t="s">
        <v>18</v>
      </c>
      <c r="M62" s="17" t="s">
        <v>346</v>
      </c>
      <c r="N62" s="19"/>
      <c r="O62" s="17"/>
      <c r="T62" s="57" t="s">
        <v>70</v>
      </c>
    </row>
    <row r="63" spans="1:144" s="27" customFormat="1" ht="30" x14ac:dyDescent="0.4">
      <c r="A63" s="16"/>
      <c r="B63" s="17" t="s">
        <v>457</v>
      </c>
      <c r="C63" s="17" t="s">
        <v>345</v>
      </c>
      <c r="D63" s="18"/>
      <c r="E63" s="18"/>
      <c r="F63" s="18">
        <v>1</v>
      </c>
      <c r="G63" s="18"/>
      <c r="H63" s="92">
        <f>SUM(Tabla1[[#This Row],[PRIMER TRIMESTRE]:[CUARTO TRIMESTRE]])</f>
        <v>1</v>
      </c>
      <c r="I63" s="19">
        <v>45000</v>
      </c>
      <c r="J63" s="19">
        <f>+H63*I63</f>
        <v>45000</v>
      </c>
      <c r="K63" s="19"/>
      <c r="L63" s="17" t="s">
        <v>18</v>
      </c>
      <c r="M63" s="17" t="s">
        <v>346</v>
      </c>
      <c r="N63" s="19"/>
      <c r="O63" s="17"/>
      <c r="P63" s="56"/>
      <c r="Q63" s="56"/>
      <c r="R63" s="56"/>
      <c r="S63" s="56"/>
      <c r="T63" s="57" t="s">
        <v>71</v>
      </c>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56"/>
      <c r="BT63" s="56"/>
      <c r="BU63" s="56"/>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row>
    <row r="64" spans="1:144" ht="30" x14ac:dyDescent="0.4">
      <c r="A64" s="17"/>
      <c r="B64" s="17" t="s">
        <v>371</v>
      </c>
      <c r="C64" s="17" t="s">
        <v>345</v>
      </c>
      <c r="D64" s="18"/>
      <c r="E64" s="18">
        <v>1</v>
      </c>
      <c r="F64" s="18"/>
      <c r="G64" s="18"/>
      <c r="H64" s="92">
        <f>SUM(Tabla1[[#This Row],[PRIMER TRIMESTRE]:[CUARTO TRIMESTRE]])</f>
        <v>1</v>
      </c>
      <c r="I64" s="19">
        <v>60000</v>
      </c>
      <c r="J64" s="19">
        <f>+H64*I64</f>
        <v>60000</v>
      </c>
      <c r="K64" s="19"/>
      <c r="L64" s="17" t="s">
        <v>18</v>
      </c>
      <c r="M64" s="17" t="s">
        <v>346</v>
      </c>
      <c r="N64" s="19"/>
      <c r="O64" s="4"/>
      <c r="T64" s="57" t="s">
        <v>72</v>
      </c>
    </row>
    <row r="65" spans="1:144" ht="30" x14ac:dyDescent="0.4">
      <c r="A65" s="22"/>
      <c r="B65" s="22"/>
      <c r="C65" s="22"/>
      <c r="D65" s="23"/>
      <c r="E65" s="23"/>
      <c r="F65" s="23"/>
      <c r="G65" s="23"/>
      <c r="H65" s="93"/>
      <c r="I65" s="25"/>
      <c r="J65" s="25"/>
      <c r="K65" s="25"/>
      <c r="L65" s="22"/>
      <c r="M65" s="22"/>
      <c r="N65" s="25"/>
      <c r="O65" s="26"/>
      <c r="T65" s="57" t="s">
        <v>73</v>
      </c>
    </row>
    <row r="66" spans="1:144" s="27" customFormat="1" ht="30" x14ac:dyDescent="0.4">
      <c r="A66" s="16" t="s">
        <v>57</v>
      </c>
      <c r="B66" s="17"/>
      <c r="C66" s="17"/>
      <c r="D66" s="18"/>
      <c r="E66" s="18"/>
      <c r="F66" s="18"/>
      <c r="G66" s="18"/>
      <c r="H66" s="92"/>
      <c r="I66" s="19"/>
      <c r="J66" s="19"/>
      <c r="K66" s="20">
        <f>+SUM(J67)</f>
        <v>2880000</v>
      </c>
      <c r="L66" s="17"/>
      <c r="M66" s="17"/>
      <c r="N66" s="19"/>
      <c r="O66" s="4"/>
      <c r="P66" s="56"/>
      <c r="Q66" s="56"/>
      <c r="R66" s="56"/>
      <c r="S66" s="56"/>
      <c r="T66" s="57" t="s">
        <v>74</v>
      </c>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6"/>
      <c r="BS66" s="56"/>
      <c r="BT66" s="56"/>
      <c r="BU66" s="56"/>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c r="EN66" s="56"/>
    </row>
    <row r="67" spans="1:144" ht="30" x14ac:dyDescent="0.4">
      <c r="A67" s="17"/>
      <c r="B67" s="17" t="s">
        <v>372</v>
      </c>
      <c r="C67" s="17" t="s">
        <v>345</v>
      </c>
      <c r="D67" s="18">
        <v>2400</v>
      </c>
      <c r="E67" s="18">
        <v>2400</v>
      </c>
      <c r="F67" s="18">
        <v>2400</v>
      </c>
      <c r="G67" s="18">
        <v>2400</v>
      </c>
      <c r="H67" s="92">
        <f>SUM(Tabla1[[#This Row],[PRIMER TRIMESTRE]:[CUARTO TRIMESTRE]])</f>
        <v>9600</v>
      </c>
      <c r="I67" s="19">
        <v>300</v>
      </c>
      <c r="J67" s="19">
        <f>+H67*I67</f>
        <v>2880000</v>
      </c>
      <c r="K67" s="19"/>
      <c r="L67" s="17" t="s">
        <v>18</v>
      </c>
      <c r="M67" s="17" t="s">
        <v>346</v>
      </c>
      <c r="N67" s="19"/>
      <c r="O67" s="4"/>
      <c r="T67" s="57" t="s">
        <v>75</v>
      </c>
    </row>
    <row r="68" spans="1:144" ht="30" x14ac:dyDescent="0.4">
      <c r="A68" s="22"/>
      <c r="B68" s="22"/>
      <c r="C68" s="22"/>
      <c r="D68" s="23"/>
      <c r="E68" s="23"/>
      <c r="F68" s="23"/>
      <c r="G68" s="23"/>
      <c r="H68" s="93"/>
      <c r="I68" s="25"/>
      <c r="J68" s="25"/>
      <c r="K68" s="25"/>
      <c r="L68" s="22"/>
      <c r="M68" s="22"/>
      <c r="N68" s="25"/>
      <c r="O68" s="26"/>
      <c r="T68" s="57" t="s">
        <v>76</v>
      </c>
    </row>
    <row r="69" spans="1:144" ht="30" x14ac:dyDescent="0.4">
      <c r="A69" s="16" t="s">
        <v>172</v>
      </c>
      <c r="B69" s="17"/>
      <c r="C69" s="17"/>
      <c r="D69" s="18"/>
      <c r="E69" s="18"/>
      <c r="F69" s="18"/>
      <c r="G69" s="18"/>
      <c r="H69" s="92"/>
      <c r="I69" s="19"/>
      <c r="J69" s="19"/>
      <c r="K69" s="20">
        <f>J70+J71+J72+J73+J74+J75+J76+J77+J78+J79+J80+J81+J82+J83+J84+J85+J86+J87+J88+J89</f>
        <v>3188650</v>
      </c>
      <c r="L69" s="17"/>
      <c r="M69" s="17"/>
      <c r="N69" s="19"/>
      <c r="O69" s="4"/>
      <c r="T69" s="57" t="s">
        <v>77</v>
      </c>
    </row>
    <row r="70" spans="1:144" s="28" customFormat="1" ht="30" x14ac:dyDescent="0.4">
      <c r="A70" s="16"/>
      <c r="B70" s="75" t="s">
        <v>625</v>
      </c>
      <c r="C70" s="17" t="s">
        <v>345</v>
      </c>
      <c r="D70" s="18"/>
      <c r="E70" s="18">
        <v>1</v>
      </c>
      <c r="F70" s="18">
        <v>2</v>
      </c>
      <c r="G70" s="18">
        <v>2</v>
      </c>
      <c r="H70" s="92">
        <f>SUM(Tabla1[[#This Row],[PRIMER TRIMESTRE]:[CUARTO TRIMESTRE]])</f>
        <v>5</v>
      </c>
      <c r="I70" s="19">
        <v>40000</v>
      </c>
      <c r="J70" s="19">
        <f>+H70*I70</f>
        <v>200000</v>
      </c>
      <c r="K70" s="19"/>
      <c r="L70" s="17" t="s">
        <v>18</v>
      </c>
      <c r="M70" s="17" t="s">
        <v>346</v>
      </c>
      <c r="N70" s="19"/>
      <c r="O70" s="4"/>
      <c r="P70" s="59"/>
      <c r="Q70" s="59"/>
      <c r="R70" s="59"/>
      <c r="S70" s="59"/>
      <c r="T70" s="60" t="s">
        <v>78</v>
      </c>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c r="BQ70" s="59"/>
      <c r="BR70" s="59"/>
      <c r="BS70" s="59"/>
      <c r="BT70" s="59"/>
      <c r="BU70" s="59"/>
      <c r="BV70" s="59"/>
      <c r="BW70" s="59"/>
      <c r="BX70" s="59"/>
      <c r="BY70" s="59"/>
      <c r="BZ70" s="59"/>
      <c r="CA70" s="59"/>
      <c r="CB70" s="59"/>
      <c r="CC70" s="59"/>
      <c r="CD70" s="59"/>
      <c r="CE70" s="59"/>
      <c r="CF70" s="59"/>
      <c r="CG70" s="59"/>
      <c r="CH70" s="59"/>
      <c r="CI70" s="59"/>
      <c r="CJ70" s="59"/>
      <c r="CK70" s="59"/>
      <c r="CL70" s="59"/>
      <c r="CM70" s="59"/>
      <c r="CN70" s="59"/>
      <c r="CO70" s="59"/>
      <c r="CP70" s="59"/>
      <c r="CQ70" s="59"/>
      <c r="CR70" s="59"/>
      <c r="CS70" s="59"/>
      <c r="CT70" s="59"/>
      <c r="CU70" s="59"/>
      <c r="CV70" s="59"/>
      <c r="CW70" s="59"/>
      <c r="CX70" s="59"/>
      <c r="CY70" s="59"/>
      <c r="CZ70" s="59"/>
      <c r="DA70" s="59"/>
      <c r="DB70" s="59"/>
      <c r="DC70" s="59"/>
      <c r="DD70" s="59"/>
      <c r="DE70" s="59"/>
      <c r="DF70" s="59"/>
      <c r="DG70" s="59"/>
      <c r="DH70" s="59"/>
      <c r="DI70" s="59"/>
      <c r="DJ70" s="59"/>
      <c r="DK70" s="59"/>
      <c r="DL70" s="59"/>
      <c r="DM70" s="59"/>
      <c r="DN70" s="59"/>
      <c r="DO70" s="59"/>
      <c r="DP70" s="59"/>
      <c r="DQ70" s="59"/>
      <c r="DR70" s="59"/>
      <c r="DS70" s="59"/>
      <c r="DT70" s="59"/>
      <c r="DU70" s="59"/>
      <c r="DV70" s="59"/>
      <c r="DW70" s="59"/>
      <c r="DX70" s="59"/>
      <c r="DY70" s="59"/>
      <c r="DZ70" s="59"/>
      <c r="EA70" s="59"/>
      <c r="EB70" s="59"/>
      <c r="EC70" s="59"/>
      <c r="ED70" s="59"/>
      <c r="EE70" s="59"/>
      <c r="EF70" s="59"/>
      <c r="EG70" s="59"/>
      <c r="EH70" s="59"/>
      <c r="EI70" s="59"/>
      <c r="EJ70" s="59"/>
      <c r="EK70" s="59"/>
      <c r="EL70" s="59"/>
      <c r="EM70" s="59"/>
      <c r="EN70" s="59"/>
    </row>
    <row r="71" spans="1:144" s="28" customFormat="1" ht="30" x14ac:dyDescent="0.4">
      <c r="A71" s="16"/>
      <c r="B71" s="17" t="s">
        <v>572</v>
      </c>
      <c r="C71" s="17" t="s">
        <v>345</v>
      </c>
      <c r="D71" s="18"/>
      <c r="E71" s="18"/>
      <c r="F71" s="18">
        <v>2</v>
      </c>
      <c r="G71" s="18">
        <v>2</v>
      </c>
      <c r="H71" s="92">
        <f>SUM(Tabla1[[#This Row],[PRIMER TRIMESTRE]:[CUARTO TRIMESTRE]])</f>
        <v>4</v>
      </c>
      <c r="I71" s="19">
        <v>60000</v>
      </c>
      <c r="J71" s="19">
        <f>+H71*I71</f>
        <v>240000</v>
      </c>
      <c r="K71" s="19"/>
      <c r="L71" s="17" t="s">
        <v>18</v>
      </c>
      <c r="M71" s="17" t="s">
        <v>346</v>
      </c>
      <c r="N71" s="19"/>
      <c r="O71" s="17"/>
      <c r="P71" s="59"/>
      <c r="Q71" s="59"/>
      <c r="R71" s="59"/>
      <c r="S71" s="59"/>
      <c r="T71" s="60" t="s">
        <v>79</v>
      </c>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c r="DQ71" s="59"/>
      <c r="DR71" s="59"/>
      <c r="DS71" s="59"/>
      <c r="DT71" s="59"/>
      <c r="DU71" s="59"/>
      <c r="DV71" s="59"/>
      <c r="DW71" s="59"/>
      <c r="DX71" s="59"/>
      <c r="DY71" s="59"/>
      <c r="DZ71" s="59"/>
      <c r="EA71" s="59"/>
      <c r="EB71" s="59"/>
      <c r="EC71" s="59"/>
      <c r="ED71" s="59"/>
      <c r="EE71" s="59"/>
      <c r="EF71" s="59"/>
      <c r="EG71" s="59"/>
      <c r="EH71" s="59"/>
      <c r="EI71" s="59"/>
      <c r="EJ71" s="59"/>
      <c r="EK71" s="59"/>
      <c r="EL71" s="59"/>
      <c r="EM71" s="59"/>
      <c r="EN71" s="59"/>
    </row>
    <row r="72" spans="1:144" ht="30" x14ac:dyDescent="0.4">
      <c r="A72" s="16"/>
      <c r="B72" s="17" t="s">
        <v>574</v>
      </c>
      <c r="C72" s="17" t="s">
        <v>345</v>
      </c>
      <c r="D72" s="18">
        <v>1</v>
      </c>
      <c r="E72" s="18">
        <v>1</v>
      </c>
      <c r="F72" s="18">
        <v>1</v>
      </c>
      <c r="G72" s="18">
        <v>1</v>
      </c>
      <c r="H72" s="92">
        <f>SUM(Tabla1[[#This Row],[PRIMER TRIMESTRE]:[CUARTO TRIMESTRE]])</f>
        <v>4</v>
      </c>
      <c r="I72" s="19">
        <v>250000</v>
      </c>
      <c r="J72" s="19">
        <f t="shared" ref="J72:J81" si="2">+H72*I72</f>
        <v>1000000</v>
      </c>
      <c r="K72" s="19"/>
      <c r="L72" s="17" t="s">
        <v>17</v>
      </c>
      <c r="M72" s="17" t="s">
        <v>346</v>
      </c>
      <c r="N72" s="19"/>
      <c r="O72" s="4"/>
      <c r="T72" s="57" t="s">
        <v>80</v>
      </c>
    </row>
    <row r="73" spans="1:144" s="28" customFormat="1" ht="30" x14ac:dyDescent="0.4">
      <c r="A73" s="16"/>
      <c r="B73" s="17" t="s">
        <v>573</v>
      </c>
      <c r="C73" s="17" t="s">
        <v>345</v>
      </c>
      <c r="D73" s="18"/>
      <c r="E73" s="18"/>
      <c r="F73" s="18">
        <v>1</v>
      </c>
      <c r="G73" s="18"/>
      <c r="H73" s="92">
        <f>SUM(Tabla1[[#This Row],[PRIMER TRIMESTRE]:[CUARTO TRIMESTRE]])</f>
        <v>1</v>
      </c>
      <c r="I73" s="19">
        <v>150000</v>
      </c>
      <c r="J73" s="19">
        <f>+H73*I73</f>
        <v>150000</v>
      </c>
      <c r="K73" s="19"/>
      <c r="L73" s="17" t="s">
        <v>17</v>
      </c>
      <c r="M73" s="17" t="s">
        <v>346</v>
      </c>
      <c r="N73" s="19"/>
      <c r="O73" s="17"/>
      <c r="P73" s="59"/>
      <c r="Q73" s="59"/>
      <c r="R73" s="59"/>
      <c r="S73" s="59"/>
      <c r="T73" s="60" t="s">
        <v>81</v>
      </c>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c r="BR73" s="59"/>
      <c r="BS73" s="59"/>
      <c r="BT73" s="59"/>
      <c r="BU73" s="59"/>
      <c r="BV73" s="59"/>
      <c r="BW73" s="59"/>
      <c r="BX73" s="59"/>
      <c r="BY73" s="59"/>
      <c r="BZ73" s="59"/>
      <c r="CA73" s="59"/>
      <c r="CB73" s="59"/>
      <c r="CC73" s="59"/>
      <c r="CD73" s="59"/>
      <c r="CE73" s="59"/>
      <c r="CF73" s="59"/>
      <c r="CG73" s="59"/>
      <c r="CH73" s="59"/>
      <c r="CI73" s="59"/>
      <c r="CJ73" s="59"/>
      <c r="CK73" s="59"/>
      <c r="CL73" s="59"/>
      <c r="CM73" s="59"/>
      <c r="CN73" s="59"/>
      <c r="CO73" s="59"/>
      <c r="CP73" s="59"/>
      <c r="CQ73" s="59"/>
      <c r="CR73" s="59"/>
      <c r="CS73" s="59"/>
      <c r="CT73" s="59"/>
      <c r="CU73" s="59"/>
      <c r="CV73" s="59"/>
      <c r="CW73" s="59"/>
      <c r="CX73" s="59"/>
      <c r="CY73" s="59"/>
      <c r="CZ73" s="59"/>
      <c r="DA73" s="59"/>
      <c r="DB73" s="59"/>
      <c r="DC73" s="59"/>
      <c r="DD73" s="59"/>
      <c r="DE73" s="59"/>
      <c r="DF73" s="59"/>
      <c r="DG73" s="59"/>
      <c r="DH73" s="59"/>
      <c r="DI73" s="59"/>
      <c r="DJ73" s="59"/>
      <c r="DK73" s="59"/>
      <c r="DL73" s="59"/>
      <c r="DM73" s="59"/>
      <c r="DN73" s="59"/>
      <c r="DO73" s="59"/>
      <c r="DP73" s="59"/>
      <c r="DQ73" s="59"/>
      <c r="DR73" s="59"/>
      <c r="DS73" s="59"/>
      <c r="DT73" s="59"/>
      <c r="DU73" s="59"/>
      <c r="DV73" s="59"/>
      <c r="DW73" s="59"/>
      <c r="DX73" s="59"/>
      <c r="DY73" s="59"/>
      <c r="DZ73" s="59"/>
      <c r="EA73" s="59"/>
      <c r="EB73" s="59"/>
      <c r="EC73" s="59"/>
      <c r="ED73" s="59"/>
      <c r="EE73" s="59"/>
      <c r="EF73" s="59"/>
      <c r="EG73" s="59"/>
      <c r="EH73" s="59"/>
      <c r="EI73" s="59"/>
      <c r="EJ73" s="59"/>
      <c r="EK73" s="59"/>
      <c r="EL73" s="59"/>
      <c r="EM73" s="59"/>
      <c r="EN73" s="59"/>
    </row>
    <row r="74" spans="1:144" s="28" customFormat="1" ht="30" x14ac:dyDescent="0.4">
      <c r="A74" s="16"/>
      <c r="B74" s="17" t="s">
        <v>544</v>
      </c>
      <c r="C74" s="17" t="s">
        <v>345</v>
      </c>
      <c r="D74" s="18">
        <v>1</v>
      </c>
      <c r="E74" s="18">
        <v>2</v>
      </c>
      <c r="F74" s="18"/>
      <c r="G74" s="18"/>
      <c r="H74" s="92">
        <f>SUM(Tabla1[[#This Row],[PRIMER TRIMESTRE]:[CUARTO TRIMESTRE]])</f>
        <v>3</v>
      </c>
      <c r="I74" s="19">
        <v>110000</v>
      </c>
      <c r="J74" s="19">
        <f t="shared" si="2"/>
        <v>330000</v>
      </c>
      <c r="K74" s="19"/>
      <c r="L74" s="17" t="s">
        <v>17</v>
      </c>
      <c r="M74" s="17" t="s">
        <v>346</v>
      </c>
      <c r="N74" s="19"/>
      <c r="O74" s="4"/>
      <c r="P74" s="59"/>
      <c r="Q74" s="59"/>
      <c r="R74" s="59"/>
      <c r="S74" s="59"/>
      <c r="T74" s="60" t="s">
        <v>82</v>
      </c>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59"/>
      <c r="BH74" s="59"/>
      <c r="BI74" s="59"/>
      <c r="BJ74" s="59"/>
      <c r="BK74" s="59"/>
      <c r="BL74" s="59"/>
      <c r="BM74" s="59"/>
      <c r="BN74" s="59"/>
      <c r="BO74" s="59"/>
      <c r="BP74" s="59"/>
      <c r="BQ74" s="59"/>
      <c r="BR74" s="59"/>
      <c r="BS74" s="59"/>
      <c r="BT74" s="59"/>
      <c r="BU74" s="59"/>
      <c r="BV74" s="59"/>
      <c r="BW74" s="59"/>
      <c r="BX74" s="59"/>
      <c r="BY74" s="59"/>
      <c r="BZ74" s="59"/>
      <c r="CA74" s="59"/>
      <c r="CB74" s="59"/>
      <c r="CC74" s="59"/>
      <c r="CD74" s="59"/>
      <c r="CE74" s="59"/>
      <c r="CF74" s="59"/>
      <c r="CG74" s="59"/>
      <c r="CH74" s="59"/>
      <c r="CI74" s="59"/>
      <c r="CJ74" s="59"/>
      <c r="CK74" s="59"/>
      <c r="CL74" s="59"/>
      <c r="CM74" s="59"/>
      <c r="CN74" s="59"/>
      <c r="CO74" s="59"/>
      <c r="CP74" s="59"/>
      <c r="CQ74" s="59"/>
      <c r="CR74" s="59"/>
      <c r="CS74" s="59"/>
      <c r="CT74" s="59"/>
      <c r="CU74" s="59"/>
      <c r="CV74" s="59"/>
      <c r="CW74" s="59"/>
      <c r="CX74" s="59"/>
      <c r="CY74" s="59"/>
      <c r="CZ74" s="59"/>
      <c r="DA74" s="59"/>
      <c r="DB74" s="59"/>
      <c r="DC74" s="59"/>
      <c r="DD74" s="59"/>
      <c r="DE74" s="59"/>
      <c r="DF74" s="59"/>
      <c r="DG74" s="59"/>
      <c r="DH74" s="59"/>
      <c r="DI74" s="59"/>
      <c r="DJ74" s="59"/>
      <c r="DK74" s="59"/>
      <c r="DL74" s="59"/>
      <c r="DM74" s="59"/>
      <c r="DN74" s="59"/>
      <c r="DO74" s="59"/>
      <c r="DP74" s="59"/>
      <c r="DQ74" s="59"/>
      <c r="DR74" s="59"/>
      <c r="DS74" s="59"/>
      <c r="DT74" s="59"/>
      <c r="DU74" s="59"/>
      <c r="DV74" s="59"/>
      <c r="DW74" s="59"/>
      <c r="DX74" s="59"/>
      <c r="DY74" s="59"/>
      <c r="DZ74" s="59"/>
      <c r="EA74" s="59"/>
      <c r="EB74" s="59"/>
      <c r="EC74" s="59"/>
      <c r="ED74" s="59"/>
      <c r="EE74" s="59"/>
      <c r="EF74" s="59"/>
      <c r="EG74" s="59"/>
      <c r="EH74" s="59"/>
      <c r="EI74" s="59"/>
      <c r="EJ74" s="59"/>
      <c r="EK74" s="59"/>
      <c r="EL74" s="59"/>
      <c r="EM74" s="59"/>
      <c r="EN74" s="59"/>
    </row>
    <row r="75" spans="1:144" ht="30" x14ac:dyDescent="0.4">
      <c r="A75" s="16"/>
      <c r="B75" s="17" t="s">
        <v>575</v>
      </c>
      <c r="C75" s="17" t="s">
        <v>345</v>
      </c>
      <c r="D75" s="18">
        <v>1</v>
      </c>
      <c r="E75" s="18">
        <v>2</v>
      </c>
      <c r="F75" s="18"/>
      <c r="G75" s="18"/>
      <c r="H75" s="92">
        <f>SUM(Tabla1[[#This Row],[PRIMER TRIMESTRE]:[CUARTO TRIMESTRE]])</f>
        <v>3</v>
      </c>
      <c r="I75" s="19">
        <v>50000</v>
      </c>
      <c r="J75" s="19">
        <f>+H75*I75</f>
        <v>150000</v>
      </c>
      <c r="K75" s="19"/>
      <c r="L75" s="17" t="s">
        <v>18</v>
      </c>
      <c r="M75" s="17" t="s">
        <v>346</v>
      </c>
      <c r="N75" s="19"/>
      <c r="O75" s="17"/>
      <c r="T75" s="57" t="s">
        <v>83</v>
      </c>
    </row>
    <row r="76" spans="1:144" ht="30" x14ac:dyDescent="0.4">
      <c r="A76" s="17"/>
      <c r="B76" s="17" t="s">
        <v>373</v>
      </c>
      <c r="C76" s="17" t="s">
        <v>345</v>
      </c>
      <c r="D76" s="18"/>
      <c r="E76" s="18">
        <v>4</v>
      </c>
      <c r="F76" s="18"/>
      <c r="G76" s="18"/>
      <c r="H76" s="92">
        <f>SUM(Tabla1[[#This Row],[PRIMER TRIMESTRE]:[CUARTO TRIMESTRE]])</f>
        <v>4</v>
      </c>
      <c r="I76" s="19">
        <v>30000</v>
      </c>
      <c r="J76" s="19">
        <f t="shared" si="2"/>
        <v>120000</v>
      </c>
      <c r="K76" s="19"/>
      <c r="L76" s="17" t="s">
        <v>18</v>
      </c>
      <c r="M76" s="17" t="s">
        <v>346</v>
      </c>
      <c r="N76" s="19"/>
      <c r="O76" s="4"/>
      <c r="T76" s="57" t="s">
        <v>85</v>
      </c>
    </row>
    <row r="77" spans="1:144" s="27" customFormat="1" ht="30" x14ac:dyDescent="0.4">
      <c r="A77" s="17"/>
      <c r="B77" s="17" t="s">
        <v>452</v>
      </c>
      <c r="C77" s="17" t="s">
        <v>345</v>
      </c>
      <c r="D77" s="18"/>
      <c r="E77" s="18">
        <v>2</v>
      </c>
      <c r="F77" s="18">
        <v>3</v>
      </c>
      <c r="G77" s="18"/>
      <c r="H77" s="92">
        <f>SUM(Tabla1[[#This Row],[PRIMER TRIMESTRE]:[CUARTO TRIMESTRE]])</f>
        <v>5</v>
      </c>
      <c r="I77" s="19">
        <v>850</v>
      </c>
      <c r="J77" s="19">
        <f t="shared" si="2"/>
        <v>4250</v>
      </c>
      <c r="K77" s="19"/>
      <c r="L77" s="17" t="s">
        <v>18</v>
      </c>
      <c r="M77" s="17" t="s">
        <v>346</v>
      </c>
      <c r="N77" s="19"/>
      <c r="O77" s="4"/>
      <c r="P77" s="56"/>
      <c r="Q77" s="56"/>
      <c r="R77" s="56"/>
      <c r="S77" s="56"/>
      <c r="T77" s="57" t="s">
        <v>86</v>
      </c>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56"/>
      <c r="BS77" s="56"/>
      <c r="BT77" s="56"/>
      <c r="BU77" s="56"/>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c r="EA77" s="56"/>
      <c r="EB77" s="56"/>
      <c r="EC77" s="56"/>
      <c r="ED77" s="56"/>
      <c r="EE77" s="56"/>
      <c r="EF77" s="56"/>
      <c r="EG77" s="56"/>
      <c r="EH77" s="56"/>
      <c r="EI77" s="56"/>
      <c r="EJ77" s="56"/>
      <c r="EK77" s="56"/>
      <c r="EL77" s="56"/>
      <c r="EM77" s="56"/>
      <c r="EN77" s="56"/>
    </row>
    <row r="78" spans="1:144" ht="30" x14ac:dyDescent="0.4">
      <c r="A78" s="17"/>
      <c r="B78" s="17" t="s">
        <v>374</v>
      </c>
      <c r="C78" s="17" t="s">
        <v>345</v>
      </c>
      <c r="D78" s="18"/>
      <c r="E78" s="18">
        <v>1</v>
      </c>
      <c r="F78" s="18"/>
      <c r="G78" s="18"/>
      <c r="H78" s="92">
        <f>SUM(Tabla1[[#This Row],[PRIMER TRIMESTRE]:[CUARTO TRIMESTRE]])</f>
        <v>1</v>
      </c>
      <c r="I78" s="19">
        <v>9000</v>
      </c>
      <c r="J78" s="19">
        <f t="shared" si="2"/>
        <v>9000</v>
      </c>
      <c r="K78" s="19"/>
      <c r="L78" s="17" t="s">
        <v>18</v>
      </c>
      <c r="M78" s="17" t="s">
        <v>346</v>
      </c>
      <c r="N78" s="19"/>
      <c r="O78" s="4"/>
      <c r="T78" s="57" t="s">
        <v>88</v>
      </c>
    </row>
    <row r="79" spans="1:144" ht="30" x14ac:dyDescent="0.4">
      <c r="A79" s="4"/>
      <c r="B79" s="105" t="s">
        <v>451</v>
      </c>
      <c r="C79" s="17" t="s">
        <v>345</v>
      </c>
      <c r="D79" s="18"/>
      <c r="E79" s="18">
        <v>3</v>
      </c>
      <c r="F79" s="18">
        <v>3</v>
      </c>
      <c r="G79" s="18"/>
      <c r="H79" s="92">
        <f>SUM(Tabla1[[#This Row],[PRIMER TRIMESTRE]:[CUARTO TRIMESTRE]])</f>
        <v>6</v>
      </c>
      <c r="I79" s="19">
        <v>35000</v>
      </c>
      <c r="J79" s="19">
        <f t="shared" si="2"/>
        <v>210000</v>
      </c>
      <c r="K79" s="5"/>
      <c r="L79" s="17" t="s">
        <v>18</v>
      </c>
      <c r="M79" s="17" t="s">
        <v>346</v>
      </c>
      <c r="N79" s="5"/>
      <c r="O79" s="4"/>
      <c r="T79" s="57" t="s">
        <v>89</v>
      </c>
    </row>
    <row r="80" spans="1:144" s="28" customFormat="1" ht="30" x14ac:dyDescent="0.4">
      <c r="A80" s="17"/>
      <c r="B80" s="17" t="s">
        <v>375</v>
      </c>
      <c r="C80" s="17" t="s">
        <v>345</v>
      </c>
      <c r="D80" s="18"/>
      <c r="E80" s="18"/>
      <c r="F80" s="18">
        <v>1</v>
      </c>
      <c r="G80" s="18"/>
      <c r="H80" s="92">
        <f>SUM(Tabla1[[#This Row],[PRIMER TRIMESTRE]:[CUARTO TRIMESTRE]])</f>
        <v>1</v>
      </c>
      <c r="I80" s="19">
        <v>8000</v>
      </c>
      <c r="J80" s="19">
        <f t="shared" si="2"/>
        <v>8000</v>
      </c>
      <c r="K80" s="19"/>
      <c r="L80" s="17" t="s">
        <v>18</v>
      </c>
      <c r="M80" s="17" t="s">
        <v>346</v>
      </c>
      <c r="N80" s="19"/>
      <c r="O80" s="4"/>
      <c r="P80" s="59"/>
      <c r="Q80" s="59"/>
      <c r="R80" s="59"/>
      <c r="S80" s="59"/>
      <c r="T80" s="60" t="s">
        <v>90</v>
      </c>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c r="BE80" s="59"/>
      <c r="BF80" s="59"/>
      <c r="BG80" s="59"/>
      <c r="BH80" s="59"/>
      <c r="BI80" s="59"/>
      <c r="BJ80" s="59"/>
      <c r="BK80" s="59"/>
      <c r="BL80" s="59"/>
      <c r="BM80" s="59"/>
      <c r="BN80" s="59"/>
      <c r="BO80" s="59"/>
      <c r="BP80" s="59"/>
      <c r="BQ80" s="59"/>
      <c r="BR80" s="59"/>
      <c r="BS80" s="59"/>
      <c r="BT80" s="59"/>
      <c r="BU80" s="59"/>
      <c r="BV80" s="59"/>
      <c r="BW80" s="59"/>
      <c r="BX80" s="59"/>
      <c r="BY80" s="59"/>
      <c r="BZ80" s="59"/>
      <c r="CA80" s="59"/>
      <c r="CB80" s="59"/>
      <c r="CC80" s="59"/>
      <c r="CD80" s="59"/>
      <c r="CE80" s="59"/>
      <c r="CF80" s="59"/>
      <c r="CG80" s="59"/>
      <c r="CH80" s="59"/>
      <c r="CI80" s="59"/>
      <c r="CJ80" s="59"/>
      <c r="CK80" s="59"/>
      <c r="CL80" s="59"/>
      <c r="CM80" s="59"/>
      <c r="CN80" s="59"/>
      <c r="CO80" s="59"/>
      <c r="CP80" s="59"/>
      <c r="CQ80" s="59"/>
      <c r="CR80" s="59"/>
      <c r="CS80" s="59"/>
      <c r="CT80" s="59"/>
      <c r="CU80" s="59"/>
      <c r="CV80" s="59"/>
      <c r="CW80" s="59"/>
      <c r="CX80" s="59"/>
      <c r="CY80" s="59"/>
      <c r="CZ80" s="59"/>
      <c r="DA80" s="59"/>
      <c r="DB80" s="59"/>
      <c r="DC80" s="59"/>
      <c r="DD80" s="59"/>
      <c r="DE80" s="59"/>
      <c r="DF80" s="59"/>
      <c r="DG80" s="59"/>
      <c r="DH80" s="59"/>
      <c r="DI80" s="59"/>
      <c r="DJ80" s="59"/>
      <c r="DK80" s="59"/>
      <c r="DL80" s="59"/>
      <c r="DM80" s="59"/>
      <c r="DN80" s="59"/>
      <c r="DO80" s="59"/>
      <c r="DP80" s="59"/>
      <c r="DQ80" s="59"/>
      <c r="DR80" s="59"/>
      <c r="DS80" s="59"/>
      <c r="DT80" s="59"/>
      <c r="DU80" s="59"/>
      <c r="DV80" s="59"/>
      <c r="DW80" s="59"/>
      <c r="DX80" s="59"/>
      <c r="DY80" s="59"/>
      <c r="DZ80" s="59"/>
      <c r="EA80" s="59"/>
      <c r="EB80" s="59"/>
      <c r="EC80" s="59"/>
      <c r="ED80" s="59"/>
      <c r="EE80" s="59"/>
      <c r="EF80" s="59"/>
      <c r="EG80" s="59"/>
      <c r="EH80" s="59"/>
      <c r="EI80" s="59"/>
      <c r="EJ80" s="59"/>
      <c r="EK80" s="59"/>
      <c r="EL80" s="59"/>
      <c r="EM80" s="59"/>
      <c r="EN80" s="59"/>
    </row>
    <row r="81" spans="1:144" s="28" customFormat="1" ht="36" customHeight="1" x14ac:dyDescent="0.4">
      <c r="A81" s="17"/>
      <c r="B81" s="17" t="s">
        <v>576</v>
      </c>
      <c r="C81" s="17" t="s">
        <v>345</v>
      </c>
      <c r="D81" s="18"/>
      <c r="E81" s="18">
        <v>2</v>
      </c>
      <c r="F81" s="18">
        <v>2</v>
      </c>
      <c r="G81" s="18">
        <v>2</v>
      </c>
      <c r="H81" s="92">
        <f>SUM(Tabla1[[#This Row],[PRIMER TRIMESTRE]:[CUARTO TRIMESTRE]])</f>
        <v>6</v>
      </c>
      <c r="I81" s="19">
        <v>1000</v>
      </c>
      <c r="J81" s="19">
        <f t="shared" si="2"/>
        <v>6000</v>
      </c>
      <c r="K81" s="19"/>
      <c r="L81" s="17" t="s">
        <v>18</v>
      </c>
      <c r="M81" s="17" t="s">
        <v>346</v>
      </c>
      <c r="N81" s="19"/>
      <c r="O81" s="4"/>
      <c r="P81" s="59"/>
      <c r="Q81" s="59"/>
      <c r="R81" s="59"/>
      <c r="S81" s="59"/>
      <c r="T81" s="60" t="s">
        <v>91</v>
      </c>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59"/>
      <c r="BY81" s="59"/>
      <c r="BZ81" s="59"/>
      <c r="CA81" s="59"/>
      <c r="CB81" s="59"/>
      <c r="CC81" s="59"/>
      <c r="CD81" s="59"/>
      <c r="CE81" s="59"/>
      <c r="CF81" s="59"/>
      <c r="CG81" s="59"/>
      <c r="CH81" s="59"/>
      <c r="CI81" s="59"/>
      <c r="CJ81" s="59"/>
      <c r="CK81" s="59"/>
      <c r="CL81" s="59"/>
      <c r="CM81" s="59"/>
      <c r="CN81" s="59"/>
      <c r="CO81" s="59"/>
      <c r="CP81" s="59"/>
      <c r="CQ81" s="59"/>
      <c r="CR81" s="59"/>
      <c r="CS81" s="59"/>
      <c r="CT81" s="59"/>
      <c r="CU81" s="59"/>
      <c r="CV81" s="59"/>
      <c r="CW81" s="59"/>
      <c r="CX81" s="59"/>
      <c r="CY81" s="59"/>
      <c r="CZ81" s="59"/>
      <c r="DA81" s="59"/>
      <c r="DB81" s="59"/>
      <c r="DC81" s="59"/>
      <c r="DD81" s="59"/>
      <c r="DE81" s="59"/>
      <c r="DF81" s="59"/>
      <c r="DG81" s="59"/>
      <c r="DH81" s="59"/>
      <c r="DI81" s="59"/>
      <c r="DJ81" s="59"/>
      <c r="DK81" s="59"/>
      <c r="DL81" s="59"/>
      <c r="DM81" s="59"/>
      <c r="DN81" s="59"/>
      <c r="DO81" s="59"/>
      <c r="DP81" s="59"/>
      <c r="DQ81" s="59"/>
      <c r="DR81" s="59"/>
      <c r="DS81" s="59"/>
      <c r="DT81" s="59"/>
      <c r="DU81" s="59"/>
      <c r="DV81" s="59"/>
      <c r="DW81" s="59"/>
      <c r="DX81" s="59"/>
      <c r="DY81" s="59"/>
      <c r="DZ81" s="59"/>
      <c r="EA81" s="59"/>
      <c r="EB81" s="59"/>
      <c r="EC81" s="59"/>
      <c r="ED81" s="59"/>
      <c r="EE81" s="59"/>
      <c r="EF81" s="59"/>
      <c r="EG81" s="59"/>
      <c r="EH81" s="59"/>
      <c r="EI81" s="59"/>
      <c r="EJ81" s="59"/>
      <c r="EK81" s="59"/>
      <c r="EL81" s="59"/>
      <c r="EM81" s="59"/>
      <c r="EN81" s="59"/>
    </row>
    <row r="82" spans="1:144" s="103" customFormat="1" ht="36" customHeight="1" x14ac:dyDescent="0.4">
      <c r="A82" s="35"/>
      <c r="B82" s="97" t="s">
        <v>613</v>
      </c>
      <c r="C82" s="97" t="s">
        <v>345</v>
      </c>
      <c r="D82" s="49"/>
      <c r="E82" s="49">
        <v>2</v>
      </c>
      <c r="F82" s="49">
        <v>1</v>
      </c>
      <c r="G82" s="49"/>
      <c r="H82" s="94">
        <f>SUM(Tabla1[[#This Row],[PRIMER TRIMESTRE]:[CUARTO TRIMESTRE]])</f>
        <v>3</v>
      </c>
      <c r="I82" s="19">
        <v>43000</v>
      </c>
      <c r="J82" s="19">
        <f t="shared" ref="J82:J89" si="3">+H82*I82</f>
        <v>129000</v>
      </c>
      <c r="K82" s="21"/>
      <c r="L82" s="17" t="s">
        <v>18</v>
      </c>
      <c r="M82" s="97" t="s">
        <v>346</v>
      </c>
      <c r="N82" s="97"/>
      <c r="O82" s="42"/>
      <c r="P82" s="59"/>
      <c r="Q82" s="59"/>
      <c r="R82" s="59"/>
      <c r="S82" s="59"/>
      <c r="T82" s="60"/>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c r="BO82" s="59"/>
      <c r="BP82" s="59"/>
      <c r="BQ82" s="59"/>
      <c r="BR82" s="59"/>
      <c r="BS82" s="59"/>
      <c r="BT82" s="59"/>
      <c r="BU82" s="59"/>
      <c r="BV82" s="59"/>
      <c r="BW82" s="59"/>
      <c r="BX82" s="59"/>
      <c r="BY82" s="59"/>
      <c r="BZ82" s="59"/>
      <c r="CA82" s="59"/>
      <c r="CB82" s="59"/>
      <c r="CC82" s="59"/>
      <c r="CD82" s="59"/>
      <c r="CE82" s="59"/>
      <c r="CF82" s="59"/>
      <c r="CG82" s="59"/>
      <c r="CH82" s="59"/>
      <c r="CI82" s="59"/>
      <c r="CJ82" s="59"/>
      <c r="CK82" s="59"/>
      <c r="CL82" s="59"/>
      <c r="CM82" s="59"/>
      <c r="CN82" s="59"/>
      <c r="CO82" s="59"/>
      <c r="CP82" s="59"/>
      <c r="CQ82" s="59"/>
      <c r="CR82" s="59"/>
      <c r="CS82" s="59"/>
      <c r="CT82" s="59"/>
      <c r="CU82" s="59"/>
      <c r="CV82" s="59"/>
      <c r="CW82" s="59"/>
      <c r="CX82" s="59"/>
      <c r="CY82" s="59"/>
      <c r="CZ82" s="59"/>
      <c r="DA82" s="59"/>
      <c r="DB82" s="59"/>
      <c r="DC82" s="59"/>
      <c r="DD82" s="59"/>
      <c r="DE82" s="59"/>
      <c r="DF82" s="59"/>
      <c r="DG82" s="59"/>
      <c r="DH82" s="59"/>
      <c r="DI82" s="59"/>
      <c r="DJ82" s="59"/>
      <c r="DK82" s="59"/>
      <c r="DL82" s="59"/>
      <c r="DM82" s="59"/>
      <c r="DN82" s="59"/>
      <c r="DO82" s="59"/>
      <c r="DP82" s="59"/>
      <c r="DQ82" s="59"/>
      <c r="DR82" s="59"/>
      <c r="DS82" s="59"/>
      <c r="DT82" s="59"/>
      <c r="DU82" s="59"/>
      <c r="DV82" s="59"/>
      <c r="DW82" s="59"/>
      <c r="DX82" s="59"/>
      <c r="DY82" s="59"/>
      <c r="DZ82" s="59"/>
      <c r="EA82" s="59"/>
      <c r="EB82" s="59"/>
      <c r="EC82" s="59"/>
      <c r="ED82" s="59"/>
      <c r="EE82" s="59"/>
      <c r="EF82" s="59"/>
      <c r="EG82" s="59"/>
      <c r="EH82" s="59"/>
      <c r="EI82" s="59"/>
      <c r="EJ82" s="59"/>
      <c r="EK82" s="59"/>
      <c r="EL82" s="59"/>
      <c r="EM82" s="59"/>
      <c r="EN82" s="59"/>
    </row>
    <row r="83" spans="1:144" s="103" customFormat="1" ht="36" customHeight="1" x14ac:dyDescent="0.4">
      <c r="A83" s="35"/>
      <c r="B83" s="97" t="s">
        <v>614</v>
      </c>
      <c r="C83" s="97" t="s">
        <v>345</v>
      </c>
      <c r="D83" s="49"/>
      <c r="E83" s="49">
        <v>5</v>
      </c>
      <c r="F83" s="49">
        <v>5</v>
      </c>
      <c r="G83" s="49">
        <v>5</v>
      </c>
      <c r="H83" s="94">
        <f>SUM(Tabla1[[#This Row],[PRIMER TRIMESTRE]:[CUARTO TRIMESTRE]])</f>
        <v>15</v>
      </c>
      <c r="I83" s="19">
        <v>32000</v>
      </c>
      <c r="J83" s="19">
        <f t="shared" si="3"/>
        <v>480000</v>
      </c>
      <c r="K83" s="21"/>
      <c r="L83" s="17" t="s">
        <v>18</v>
      </c>
      <c r="M83" s="97" t="s">
        <v>346</v>
      </c>
      <c r="N83" s="97"/>
      <c r="O83" s="42"/>
      <c r="P83" s="59"/>
      <c r="Q83" s="59"/>
      <c r="R83" s="59"/>
      <c r="S83" s="59"/>
      <c r="T83" s="60"/>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59"/>
      <c r="BP83" s="59"/>
      <c r="BQ83" s="59"/>
      <c r="BR83" s="59"/>
      <c r="BS83" s="59"/>
      <c r="BT83" s="59"/>
      <c r="BU83" s="59"/>
      <c r="BV83" s="59"/>
      <c r="BW83" s="59"/>
      <c r="BX83" s="59"/>
      <c r="BY83" s="59"/>
      <c r="BZ83" s="59"/>
      <c r="CA83" s="59"/>
      <c r="CB83" s="59"/>
      <c r="CC83" s="59"/>
      <c r="CD83" s="59"/>
      <c r="CE83" s="59"/>
      <c r="CF83" s="59"/>
      <c r="CG83" s="59"/>
      <c r="CH83" s="59"/>
      <c r="CI83" s="59"/>
      <c r="CJ83" s="59"/>
      <c r="CK83" s="59"/>
      <c r="CL83" s="59"/>
      <c r="CM83" s="59"/>
      <c r="CN83" s="59"/>
      <c r="CO83" s="59"/>
      <c r="CP83" s="59"/>
      <c r="CQ83" s="59"/>
      <c r="CR83" s="59"/>
      <c r="CS83" s="59"/>
      <c r="CT83" s="59"/>
      <c r="CU83" s="59"/>
      <c r="CV83" s="59"/>
      <c r="CW83" s="59"/>
      <c r="CX83" s="59"/>
      <c r="CY83" s="59"/>
      <c r="CZ83" s="59"/>
      <c r="DA83" s="59"/>
      <c r="DB83" s="59"/>
      <c r="DC83" s="59"/>
      <c r="DD83" s="59"/>
      <c r="DE83" s="59"/>
      <c r="DF83" s="59"/>
      <c r="DG83" s="59"/>
      <c r="DH83" s="59"/>
      <c r="DI83" s="59"/>
      <c r="DJ83" s="59"/>
      <c r="DK83" s="59"/>
      <c r="DL83" s="59"/>
      <c r="DM83" s="59"/>
      <c r="DN83" s="59"/>
      <c r="DO83" s="59"/>
      <c r="DP83" s="59"/>
      <c r="DQ83" s="59"/>
      <c r="DR83" s="59"/>
      <c r="DS83" s="59"/>
      <c r="DT83" s="59"/>
      <c r="DU83" s="59"/>
      <c r="DV83" s="59"/>
      <c r="DW83" s="59"/>
      <c r="DX83" s="59"/>
      <c r="DY83" s="59"/>
      <c r="DZ83" s="59"/>
      <c r="EA83" s="59"/>
      <c r="EB83" s="59"/>
      <c r="EC83" s="59"/>
      <c r="ED83" s="59"/>
      <c r="EE83" s="59"/>
      <c r="EF83" s="59"/>
      <c r="EG83" s="59"/>
      <c r="EH83" s="59"/>
      <c r="EI83" s="59"/>
      <c r="EJ83" s="59"/>
      <c r="EK83" s="59"/>
      <c r="EL83" s="59"/>
      <c r="EM83" s="59"/>
      <c r="EN83" s="59"/>
    </row>
    <row r="84" spans="1:144" s="103" customFormat="1" ht="36" customHeight="1" x14ac:dyDescent="0.4">
      <c r="A84" s="35"/>
      <c r="B84" s="97" t="s">
        <v>619</v>
      </c>
      <c r="C84" s="97" t="s">
        <v>345</v>
      </c>
      <c r="D84" s="49"/>
      <c r="E84" s="49">
        <v>5</v>
      </c>
      <c r="F84" s="49">
        <v>5</v>
      </c>
      <c r="G84" s="49">
        <v>5</v>
      </c>
      <c r="H84" s="94">
        <f>SUM(Tabla1[[#This Row],[PRIMER TRIMESTRE]:[CUARTO TRIMESTRE]])</f>
        <v>15</v>
      </c>
      <c r="I84" s="19">
        <v>5000</v>
      </c>
      <c r="J84" s="19">
        <f>+H84*I84</f>
        <v>75000</v>
      </c>
      <c r="K84" s="21"/>
      <c r="L84" s="17" t="s">
        <v>18</v>
      </c>
      <c r="M84" s="97" t="s">
        <v>346</v>
      </c>
      <c r="N84" s="97"/>
      <c r="O84" s="42"/>
      <c r="P84" s="59"/>
      <c r="Q84" s="59"/>
      <c r="R84" s="59"/>
      <c r="S84" s="59"/>
      <c r="T84" s="60"/>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c r="BG84" s="59"/>
      <c r="BH84" s="59"/>
      <c r="BI84" s="59"/>
      <c r="BJ84" s="59"/>
      <c r="BK84" s="59"/>
      <c r="BL84" s="59"/>
      <c r="BM84" s="59"/>
      <c r="BN84" s="59"/>
      <c r="BO84" s="59"/>
      <c r="BP84" s="59"/>
      <c r="BQ84" s="59"/>
      <c r="BR84" s="59"/>
      <c r="BS84" s="59"/>
      <c r="BT84" s="59"/>
      <c r="BU84" s="59"/>
      <c r="BV84" s="59"/>
      <c r="BW84" s="59"/>
      <c r="BX84" s="59"/>
      <c r="BY84" s="59"/>
      <c r="BZ84" s="59"/>
      <c r="CA84" s="59"/>
      <c r="CB84" s="59"/>
      <c r="CC84" s="59"/>
      <c r="CD84" s="59"/>
      <c r="CE84" s="59"/>
      <c r="CF84" s="59"/>
      <c r="CG84" s="59"/>
      <c r="CH84" s="59"/>
      <c r="CI84" s="59"/>
      <c r="CJ84" s="59"/>
      <c r="CK84" s="59"/>
      <c r="CL84" s="59"/>
      <c r="CM84" s="59"/>
      <c r="CN84" s="59"/>
      <c r="CO84" s="59"/>
      <c r="CP84" s="59"/>
      <c r="CQ84" s="59"/>
      <c r="CR84" s="59"/>
      <c r="CS84" s="59"/>
      <c r="CT84" s="59"/>
      <c r="CU84" s="59"/>
      <c r="CV84" s="59"/>
      <c r="CW84" s="59"/>
      <c r="CX84" s="59"/>
      <c r="CY84" s="59"/>
      <c r="CZ84" s="59"/>
      <c r="DA84" s="59"/>
      <c r="DB84" s="59"/>
      <c r="DC84" s="59"/>
      <c r="DD84" s="59"/>
      <c r="DE84" s="59"/>
      <c r="DF84" s="59"/>
      <c r="DG84" s="59"/>
      <c r="DH84" s="59"/>
      <c r="DI84" s="59"/>
      <c r="DJ84" s="59"/>
      <c r="DK84" s="59"/>
      <c r="DL84" s="59"/>
      <c r="DM84" s="59"/>
      <c r="DN84" s="59"/>
      <c r="DO84" s="59"/>
      <c r="DP84" s="59"/>
      <c r="DQ84" s="59"/>
      <c r="DR84" s="59"/>
      <c r="DS84" s="59"/>
      <c r="DT84" s="59"/>
      <c r="DU84" s="59"/>
      <c r="DV84" s="59"/>
      <c r="DW84" s="59"/>
      <c r="DX84" s="59"/>
      <c r="DY84" s="59"/>
      <c r="DZ84" s="59"/>
      <c r="EA84" s="59"/>
      <c r="EB84" s="59"/>
      <c r="EC84" s="59"/>
      <c r="ED84" s="59"/>
      <c r="EE84" s="59"/>
      <c r="EF84" s="59"/>
      <c r="EG84" s="59"/>
      <c r="EH84" s="59"/>
      <c r="EI84" s="59"/>
      <c r="EJ84" s="59"/>
      <c r="EK84" s="59"/>
      <c r="EL84" s="59"/>
      <c r="EM84" s="59"/>
      <c r="EN84" s="59"/>
    </row>
    <row r="85" spans="1:144" s="103" customFormat="1" ht="36" customHeight="1" x14ac:dyDescent="0.4">
      <c r="A85" s="35"/>
      <c r="B85" s="97" t="s">
        <v>620</v>
      </c>
      <c r="C85" s="97" t="s">
        <v>345</v>
      </c>
      <c r="D85" s="49"/>
      <c r="E85" s="49">
        <v>2</v>
      </c>
      <c r="F85" s="49">
        <v>1</v>
      </c>
      <c r="G85" s="49"/>
      <c r="H85" s="94">
        <f>SUM(Tabla1[[#This Row],[PRIMER TRIMESTRE]:[CUARTO TRIMESTRE]])</f>
        <v>3</v>
      </c>
      <c r="I85" s="19">
        <v>11500</v>
      </c>
      <c r="J85" s="19">
        <f>+H85*I85</f>
        <v>34500</v>
      </c>
      <c r="K85" s="21"/>
      <c r="L85" s="17" t="s">
        <v>18</v>
      </c>
      <c r="M85" s="97" t="s">
        <v>346</v>
      </c>
      <c r="N85" s="97"/>
      <c r="O85" s="42"/>
      <c r="P85" s="59"/>
      <c r="Q85" s="59"/>
      <c r="R85" s="59"/>
      <c r="S85" s="59"/>
      <c r="T85" s="60"/>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c r="BG85" s="59"/>
      <c r="BH85" s="59"/>
      <c r="BI85" s="59"/>
      <c r="BJ85" s="59"/>
      <c r="BK85" s="59"/>
      <c r="BL85" s="59"/>
      <c r="BM85" s="59"/>
      <c r="BN85" s="59"/>
      <c r="BO85" s="59"/>
      <c r="BP85" s="59"/>
      <c r="BQ85" s="59"/>
      <c r="BR85" s="59"/>
      <c r="BS85" s="59"/>
      <c r="BT85" s="59"/>
      <c r="BU85" s="59"/>
      <c r="BV85" s="59"/>
      <c r="BW85" s="59"/>
      <c r="BX85" s="59"/>
      <c r="BY85" s="59"/>
      <c r="BZ85" s="59"/>
      <c r="CA85" s="59"/>
      <c r="CB85" s="59"/>
      <c r="CC85" s="59"/>
      <c r="CD85" s="59"/>
      <c r="CE85" s="59"/>
      <c r="CF85" s="59"/>
      <c r="CG85" s="59"/>
      <c r="CH85" s="59"/>
      <c r="CI85" s="59"/>
      <c r="CJ85" s="59"/>
      <c r="CK85" s="59"/>
      <c r="CL85" s="59"/>
      <c r="CM85" s="59"/>
      <c r="CN85" s="59"/>
      <c r="CO85" s="59"/>
      <c r="CP85" s="59"/>
      <c r="CQ85" s="59"/>
      <c r="CR85" s="59"/>
      <c r="CS85" s="59"/>
      <c r="CT85" s="59"/>
      <c r="CU85" s="59"/>
      <c r="CV85" s="59"/>
      <c r="CW85" s="59"/>
      <c r="CX85" s="59"/>
      <c r="CY85" s="59"/>
      <c r="CZ85" s="59"/>
      <c r="DA85" s="59"/>
      <c r="DB85" s="59"/>
      <c r="DC85" s="59"/>
      <c r="DD85" s="59"/>
      <c r="DE85" s="59"/>
      <c r="DF85" s="59"/>
      <c r="DG85" s="59"/>
      <c r="DH85" s="59"/>
      <c r="DI85" s="59"/>
      <c r="DJ85" s="59"/>
      <c r="DK85" s="59"/>
      <c r="DL85" s="59"/>
      <c r="DM85" s="59"/>
      <c r="DN85" s="59"/>
      <c r="DO85" s="59"/>
      <c r="DP85" s="59"/>
      <c r="DQ85" s="59"/>
      <c r="DR85" s="59"/>
      <c r="DS85" s="59"/>
      <c r="DT85" s="59"/>
      <c r="DU85" s="59"/>
      <c r="DV85" s="59"/>
      <c r="DW85" s="59"/>
      <c r="DX85" s="59"/>
      <c r="DY85" s="59"/>
      <c r="DZ85" s="59"/>
      <c r="EA85" s="59"/>
      <c r="EB85" s="59"/>
      <c r="EC85" s="59"/>
      <c r="ED85" s="59"/>
      <c r="EE85" s="59"/>
      <c r="EF85" s="59"/>
      <c r="EG85" s="59"/>
      <c r="EH85" s="59"/>
      <c r="EI85" s="59"/>
      <c r="EJ85" s="59"/>
      <c r="EK85" s="59"/>
      <c r="EL85" s="59"/>
      <c r="EM85" s="59"/>
      <c r="EN85" s="59"/>
    </row>
    <row r="86" spans="1:144" s="103" customFormat="1" ht="36" customHeight="1" x14ac:dyDescent="0.4">
      <c r="A86" s="35"/>
      <c r="B86" s="97" t="s">
        <v>615</v>
      </c>
      <c r="C86" s="97" t="s">
        <v>345</v>
      </c>
      <c r="D86" s="49"/>
      <c r="E86" s="49">
        <v>1</v>
      </c>
      <c r="F86" s="49"/>
      <c r="G86" s="49"/>
      <c r="H86" s="94">
        <f>SUM(Tabla1[[#This Row],[PRIMER TRIMESTRE]:[CUARTO TRIMESTRE]])</f>
        <v>1</v>
      </c>
      <c r="I86" s="19">
        <v>5000</v>
      </c>
      <c r="J86" s="19">
        <f t="shared" si="3"/>
        <v>5000</v>
      </c>
      <c r="K86" s="21"/>
      <c r="L86" s="17" t="s">
        <v>18</v>
      </c>
      <c r="M86" s="97" t="s">
        <v>346</v>
      </c>
      <c r="N86" s="97"/>
      <c r="O86" s="42"/>
      <c r="P86" s="59"/>
      <c r="Q86" s="59"/>
      <c r="R86" s="59"/>
      <c r="S86" s="59"/>
      <c r="T86" s="60"/>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59"/>
      <c r="BP86" s="59"/>
      <c r="BQ86" s="59"/>
      <c r="BR86" s="59"/>
      <c r="BS86" s="59"/>
      <c r="BT86" s="59"/>
      <c r="BU86" s="59"/>
      <c r="BV86" s="59"/>
      <c r="BW86" s="59"/>
      <c r="BX86" s="59"/>
      <c r="BY86" s="59"/>
      <c r="BZ86" s="59"/>
      <c r="CA86" s="59"/>
      <c r="CB86" s="59"/>
      <c r="CC86" s="59"/>
      <c r="CD86" s="59"/>
      <c r="CE86" s="59"/>
      <c r="CF86" s="59"/>
      <c r="CG86" s="59"/>
      <c r="CH86" s="59"/>
      <c r="CI86" s="59"/>
      <c r="CJ86" s="59"/>
      <c r="CK86" s="59"/>
      <c r="CL86" s="59"/>
      <c r="CM86" s="59"/>
      <c r="CN86" s="59"/>
      <c r="CO86" s="59"/>
      <c r="CP86" s="59"/>
      <c r="CQ86" s="59"/>
      <c r="CR86" s="59"/>
      <c r="CS86" s="59"/>
      <c r="CT86" s="59"/>
      <c r="CU86" s="59"/>
      <c r="CV86" s="59"/>
      <c r="CW86" s="59"/>
      <c r="CX86" s="59"/>
      <c r="CY86" s="59"/>
      <c r="CZ86" s="59"/>
      <c r="DA86" s="59"/>
      <c r="DB86" s="59"/>
      <c r="DC86" s="59"/>
      <c r="DD86" s="59"/>
      <c r="DE86" s="59"/>
      <c r="DF86" s="59"/>
      <c r="DG86" s="59"/>
      <c r="DH86" s="59"/>
      <c r="DI86" s="59"/>
      <c r="DJ86" s="59"/>
      <c r="DK86" s="59"/>
      <c r="DL86" s="59"/>
      <c r="DM86" s="59"/>
      <c r="DN86" s="59"/>
      <c r="DO86" s="59"/>
      <c r="DP86" s="59"/>
      <c r="DQ86" s="59"/>
      <c r="DR86" s="59"/>
      <c r="DS86" s="59"/>
      <c r="DT86" s="59"/>
      <c r="DU86" s="59"/>
      <c r="DV86" s="59"/>
      <c r="DW86" s="59"/>
      <c r="DX86" s="59"/>
      <c r="DY86" s="59"/>
      <c r="DZ86" s="59"/>
      <c r="EA86" s="59"/>
      <c r="EB86" s="59"/>
      <c r="EC86" s="59"/>
      <c r="ED86" s="59"/>
      <c r="EE86" s="59"/>
      <c r="EF86" s="59"/>
      <c r="EG86" s="59"/>
      <c r="EH86" s="59"/>
      <c r="EI86" s="59"/>
      <c r="EJ86" s="59"/>
      <c r="EK86" s="59"/>
      <c r="EL86" s="59"/>
      <c r="EM86" s="59"/>
      <c r="EN86" s="59"/>
    </row>
    <row r="87" spans="1:144" s="103" customFormat="1" ht="36" customHeight="1" x14ac:dyDescent="0.4">
      <c r="A87" s="35"/>
      <c r="B87" s="97" t="s">
        <v>616</v>
      </c>
      <c r="C87" s="97" t="s">
        <v>345</v>
      </c>
      <c r="D87" s="49"/>
      <c r="E87" s="49">
        <v>1</v>
      </c>
      <c r="F87" s="49"/>
      <c r="G87" s="49"/>
      <c r="H87" s="94">
        <f>SUM(Tabla1[[#This Row],[PRIMER TRIMESTRE]:[CUARTO TRIMESTRE]])</f>
        <v>1</v>
      </c>
      <c r="I87" s="19">
        <v>11600</v>
      </c>
      <c r="J87" s="19">
        <f t="shared" si="3"/>
        <v>11600</v>
      </c>
      <c r="K87" s="21"/>
      <c r="L87" s="17" t="s">
        <v>18</v>
      </c>
      <c r="M87" s="97" t="s">
        <v>346</v>
      </c>
      <c r="N87" s="97"/>
      <c r="O87" s="42"/>
      <c r="P87" s="59"/>
      <c r="Q87" s="59"/>
      <c r="R87" s="59"/>
      <c r="S87" s="59"/>
      <c r="T87" s="60"/>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59"/>
      <c r="BP87" s="59"/>
      <c r="BQ87" s="59"/>
      <c r="BR87" s="59"/>
      <c r="BS87" s="59"/>
      <c r="BT87" s="59"/>
      <c r="BU87" s="59"/>
      <c r="BV87" s="59"/>
      <c r="BW87" s="59"/>
      <c r="BX87" s="59"/>
      <c r="BY87" s="59"/>
      <c r="BZ87" s="59"/>
      <c r="CA87" s="59"/>
      <c r="CB87" s="59"/>
      <c r="CC87" s="59"/>
      <c r="CD87" s="59"/>
      <c r="CE87" s="59"/>
      <c r="CF87" s="59"/>
      <c r="CG87" s="59"/>
      <c r="CH87" s="59"/>
      <c r="CI87" s="59"/>
      <c r="CJ87" s="59"/>
      <c r="CK87" s="59"/>
      <c r="CL87" s="59"/>
      <c r="CM87" s="59"/>
      <c r="CN87" s="59"/>
      <c r="CO87" s="59"/>
      <c r="CP87" s="59"/>
      <c r="CQ87" s="59"/>
      <c r="CR87" s="59"/>
      <c r="CS87" s="59"/>
      <c r="CT87" s="59"/>
      <c r="CU87" s="59"/>
      <c r="CV87" s="59"/>
      <c r="CW87" s="59"/>
      <c r="CX87" s="59"/>
      <c r="CY87" s="59"/>
      <c r="CZ87" s="59"/>
      <c r="DA87" s="59"/>
      <c r="DB87" s="59"/>
      <c r="DC87" s="59"/>
      <c r="DD87" s="59"/>
      <c r="DE87" s="59"/>
      <c r="DF87" s="59"/>
      <c r="DG87" s="59"/>
      <c r="DH87" s="59"/>
      <c r="DI87" s="59"/>
      <c r="DJ87" s="59"/>
      <c r="DK87" s="59"/>
      <c r="DL87" s="59"/>
      <c r="DM87" s="59"/>
      <c r="DN87" s="59"/>
      <c r="DO87" s="59"/>
      <c r="DP87" s="59"/>
      <c r="DQ87" s="59"/>
      <c r="DR87" s="59"/>
      <c r="DS87" s="59"/>
      <c r="DT87" s="59"/>
      <c r="DU87" s="59"/>
      <c r="DV87" s="59"/>
      <c r="DW87" s="59"/>
      <c r="DX87" s="59"/>
      <c r="DY87" s="59"/>
      <c r="DZ87" s="59"/>
      <c r="EA87" s="59"/>
      <c r="EB87" s="59"/>
      <c r="EC87" s="59"/>
      <c r="ED87" s="59"/>
      <c r="EE87" s="59"/>
      <c r="EF87" s="59"/>
      <c r="EG87" s="59"/>
      <c r="EH87" s="59"/>
      <c r="EI87" s="59"/>
      <c r="EJ87" s="59"/>
      <c r="EK87" s="59"/>
      <c r="EL87" s="59"/>
      <c r="EM87" s="59"/>
      <c r="EN87" s="59"/>
    </row>
    <row r="88" spans="1:144" s="103" customFormat="1" ht="36" customHeight="1" x14ac:dyDescent="0.4">
      <c r="A88" s="35"/>
      <c r="B88" s="97" t="s">
        <v>617</v>
      </c>
      <c r="C88" s="97" t="s">
        <v>345</v>
      </c>
      <c r="D88" s="49"/>
      <c r="E88" s="49">
        <v>1</v>
      </c>
      <c r="F88" s="49"/>
      <c r="G88" s="49"/>
      <c r="H88" s="94">
        <f>SUM(Tabla1[[#This Row],[PRIMER TRIMESTRE]:[CUARTO TRIMESTRE]])</f>
        <v>1</v>
      </c>
      <c r="I88" s="19">
        <v>11000</v>
      </c>
      <c r="J88" s="19">
        <f t="shared" si="3"/>
        <v>11000</v>
      </c>
      <c r="K88" s="21"/>
      <c r="L88" s="17" t="s">
        <v>18</v>
      </c>
      <c r="M88" s="97" t="s">
        <v>346</v>
      </c>
      <c r="N88" s="97"/>
      <c r="O88" s="42"/>
      <c r="P88" s="59"/>
      <c r="Q88" s="59"/>
      <c r="R88" s="59"/>
      <c r="S88" s="59"/>
      <c r="T88" s="60"/>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59"/>
      <c r="BP88" s="59"/>
      <c r="BQ88" s="59"/>
      <c r="BR88" s="59"/>
      <c r="BS88" s="59"/>
      <c r="BT88" s="59"/>
      <c r="BU88" s="59"/>
      <c r="BV88" s="59"/>
      <c r="BW88" s="59"/>
      <c r="BX88" s="59"/>
      <c r="BY88" s="59"/>
      <c r="BZ88" s="59"/>
      <c r="CA88" s="59"/>
      <c r="CB88" s="59"/>
      <c r="CC88" s="59"/>
      <c r="CD88" s="59"/>
      <c r="CE88" s="59"/>
      <c r="CF88" s="59"/>
      <c r="CG88" s="59"/>
      <c r="CH88" s="59"/>
      <c r="CI88" s="59"/>
      <c r="CJ88" s="59"/>
      <c r="CK88" s="59"/>
      <c r="CL88" s="59"/>
      <c r="CM88" s="59"/>
      <c r="CN88" s="59"/>
      <c r="CO88" s="59"/>
      <c r="CP88" s="59"/>
      <c r="CQ88" s="59"/>
      <c r="CR88" s="59"/>
      <c r="CS88" s="59"/>
      <c r="CT88" s="59"/>
      <c r="CU88" s="59"/>
      <c r="CV88" s="59"/>
      <c r="CW88" s="59"/>
      <c r="CX88" s="59"/>
      <c r="CY88" s="59"/>
      <c r="CZ88" s="59"/>
      <c r="DA88" s="59"/>
      <c r="DB88" s="59"/>
      <c r="DC88" s="59"/>
      <c r="DD88" s="59"/>
      <c r="DE88" s="59"/>
      <c r="DF88" s="59"/>
      <c r="DG88" s="59"/>
      <c r="DH88" s="59"/>
      <c r="DI88" s="59"/>
      <c r="DJ88" s="59"/>
      <c r="DK88" s="59"/>
      <c r="DL88" s="59"/>
      <c r="DM88" s="59"/>
      <c r="DN88" s="59"/>
      <c r="DO88" s="59"/>
      <c r="DP88" s="59"/>
      <c r="DQ88" s="59"/>
      <c r="DR88" s="59"/>
      <c r="DS88" s="59"/>
      <c r="DT88" s="59"/>
      <c r="DU88" s="59"/>
      <c r="DV88" s="59"/>
      <c r="DW88" s="59"/>
      <c r="DX88" s="59"/>
      <c r="DY88" s="59"/>
      <c r="DZ88" s="59"/>
      <c r="EA88" s="59"/>
      <c r="EB88" s="59"/>
      <c r="EC88" s="59"/>
      <c r="ED88" s="59"/>
      <c r="EE88" s="59"/>
      <c r="EF88" s="59"/>
      <c r="EG88" s="59"/>
      <c r="EH88" s="59"/>
      <c r="EI88" s="59"/>
      <c r="EJ88" s="59"/>
      <c r="EK88" s="59"/>
      <c r="EL88" s="59"/>
      <c r="EM88" s="59"/>
      <c r="EN88" s="59"/>
    </row>
    <row r="89" spans="1:144" s="103" customFormat="1" ht="36" customHeight="1" x14ac:dyDescent="0.4">
      <c r="A89" s="35"/>
      <c r="B89" s="97" t="s">
        <v>618</v>
      </c>
      <c r="C89" s="97" t="s">
        <v>345</v>
      </c>
      <c r="D89" s="49"/>
      <c r="E89" s="49">
        <v>1</v>
      </c>
      <c r="F89" s="49"/>
      <c r="G89" s="49"/>
      <c r="H89" s="94">
        <f>SUM(Tabla1[[#This Row],[PRIMER TRIMESTRE]:[CUARTO TRIMESTRE]])</f>
        <v>1</v>
      </c>
      <c r="I89" s="19">
        <v>15300</v>
      </c>
      <c r="J89" s="19">
        <f t="shared" si="3"/>
        <v>15300</v>
      </c>
      <c r="K89" s="21"/>
      <c r="L89" s="17" t="s">
        <v>18</v>
      </c>
      <c r="M89" s="97" t="s">
        <v>346</v>
      </c>
      <c r="N89" s="97"/>
      <c r="O89" s="42"/>
      <c r="P89" s="59"/>
      <c r="Q89" s="59"/>
      <c r="R89" s="59"/>
      <c r="S89" s="59"/>
      <c r="T89" s="60"/>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c r="BG89" s="59"/>
      <c r="BH89" s="59"/>
      <c r="BI89" s="59"/>
      <c r="BJ89" s="59"/>
      <c r="BK89" s="59"/>
      <c r="BL89" s="59"/>
      <c r="BM89" s="59"/>
      <c r="BN89" s="59"/>
      <c r="BO89" s="59"/>
      <c r="BP89" s="59"/>
      <c r="BQ89" s="59"/>
      <c r="BR89" s="59"/>
      <c r="BS89" s="59"/>
      <c r="BT89" s="59"/>
      <c r="BU89" s="59"/>
      <c r="BV89" s="59"/>
      <c r="BW89" s="59"/>
      <c r="BX89" s="59"/>
      <c r="BY89" s="59"/>
      <c r="BZ89" s="59"/>
      <c r="CA89" s="59"/>
      <c r="CB89" s="59"/>
      <c r="CC89" s="59"/>
      <c r="CD89" s="59"/>
      <c r="CE89" s="59"/>
      <c r="CF89" s="59"/>
      <c r="CG89" s="59"/>
      <c r="CH89" s="59"/>
      <c r="CI89" s="59"/>
      <c r="CJ89" s="59"/>
      <c r="CK89" s="59"/>
      <c r="CL89" s="59"/>
      <c r="CM89" s="59"/>
      <c r="CN89" s="59"/>
      <c r="CO89" s="59"/>
      <c r="CP89" s="59"/>
      <c r="CQ89" s="59"/>
      <c r="CR89" s="59"/>
      <c r="CS89" s="59"/>
      <c r="CT89" s="59"/>
      <c r="CU89" s="59"/>
      <c r="CV89" s="59"/>
      <c r="CW89" s="59"/>
      <c r="CX89" s="59"/>
      <c r="CY89" s="59"/>
      <c r="CZ89" s="59"/>
      <c r="DA89" s="59"/>
      <c r="DB89" s="59"/>
      <c r="DC89" s="59"/>
      <c r="DD89" s="59"/>
      <c r="DE89" s="59"/>
      <c r="DF89" s="59"/>
      <c r="DG89" s="59"/>
      <c r="DH89" s="59"/>
      <c r="DI89" s="59"/>
      <c r="DJ89" s="59"/>
      <c r="DK89" s="59"/>
      <c r="DL89" s="59"/>
      <c r="DM89" s="59"/>
      <c r="DN89" s="59"/>
      <c r="DO89" s="59"/>
      <c r="DP89" s="59"/>
      <c r="DQ89" s="59"/>
      <c r="DR89" s="59"/>
      <c r="DS89" s="59"/>
      <c r="DT89" s="59"/>
      <c r="DU89" s="59"/>
      <c r="DV89" s="59"/>
      <c r="DW89" s="59"/>
      <c r="DX89" s="59"/>
      <c r="DY89" s="59"/>
      <c r="DZ89" s="59"/>
      <c r="EA89" s="59"/>
      <c r="EB89" s="59"/>
      <c r="EC89" s="59"/>
      <c r="ED89" s="59"/>
      <c r="EE89" s="59"/>
      <c r="EF89" s="59"/>
      <c r="EG89" s="59"/>
      <c r="EH89" s="59"/>
      <c r="EI89" s="59"/>
      <c r="EJ89" s="59"/>
      <c r="EK89" s="59"/>
      <c r="EL89" s="59"/>
      <c r="EM89" s="59"/>
      <c r="EN89" s="59"/>
    </row>
    <row r="90" spans="1:144" s="28" customFormat="1" ht="30.75" customHeight="1" x14ac:dyDescent="0.4">
      <c r="A90" s="22"/>
      <c r="B90" s="22"/>
      <c r="C90" s="22"/>
      <c r="D90" s="23"/>
      <c r="E90" s="23"/>
      <c r="F90" s="23"/>
      <c r="G90" s="23"/>
      <c r="H90" s="93"/>
      <c r="I90" s="25"/>
      <c r="J90" s="25"/>
      <c r="K90" s="25"/>
      <c r="L90" s="22"/>
      <c r="M90" s="22"/>
      <c r="N90" s="25"/>
      <c r="O90" s="26"/>
      <c r="P90" s="59"/>
      <c r="Q90" s="59"/>
      <c r="R90" s="59"/>
      <c r="S90" s="59"/>
      <c r="T90" s="60" t="s">
        <v>92</v>
      </c>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c r="BR90" s="59"/>
      <c r="BS90" s="59"/>
      <c r="BT90" s="59"/>
      <c r="BU90" s="59"/>
      <c r="BV90" s="59"/>
      <c r="BW90" s="59"/>
      <c r="BX90" s="59"/>
      <c r="BY90" s="59"/>
      <c r="BZ90" s="59"/>
      <c r="CA90" s="59"/>
      <c r="CB90" s="59"/>
      <c r="CC90" s="59"/>
      <c r="CD90" s="59"/>
      <c r="CE90" s="59"/>
      <c r="CF90" s="59"/>
      <c r="CG90" s="59"/>
      <c r="CH90" s="59"/>
      <c r="CI90" s="59"/>
      <c r="CJ90" s="59"/>
      <c r="CK90" s="59"/>
      <c r="CL90" s="59"/>
      <c r="CM90" s="59"/>
      <c r="CN90" s="59"/>
      <c r="CO90" s="59"/>
      <c r="CP90" s="59"/>
      <c r="CQ90" s="59"/>
      <c r="CR90" s="59"/>
      <c r="CS90" s="59"/>
      <c r="CT90" s="59"/>
      <c r="CU90" s="59"/>
      <c r="CV90" s="59"/>
      <c r="CW90" s="59"/>
      <c r="CX90" s="59"/>
      <c r="CY90" s="59"/>
      <c r="CZ90" s="59"/>
      <c r="DA90" s="59"/>
      <c r="DB90" s="59"/>
      <c r="DC90" s="59"/>
      <c r="DD90" s="59"/>
      <c r="DE90" s="59"/>
      <c r="DF90" s="59"/>
      <c r="DG90" s="59"/>
      <c r="DH90" s="59"/>
      <c r="DI90" s="59"/>
      <c r="DJ90" s="59"/>
      <c r="DK90" s="59"/>
      <c r="DL90" s="59"/>
      <c r="DM90" s="59"/>
      <c r="DN90" s="59"/>
      <c r="DO90" s="59"/>
      <c r="DP90" s="59"/>
      <c r="DQ90" s="59"/>
      <c r="DR90" s="59"/>
      <c r="DS90" s="59"/>
      <c r="DT90" s="59"/>
      <c r="DU90" s="59"/>
      <c r="DV90" s="59"/>
      <c r="DW90" s="59"/>
      <c r="DX90" s="59"/>
      <c r="DY90" s="59"/>
      <c r="DZ90" s="59"/>
      <c r="EA90" s="59"/>
      <c r="EB90" s="59"/>
      <c r="EC90" s="59"/>
      <c r="ED90" s="59"/>
      <c r="EE90" s="59"/>
      <c r="EF90" s="59"/>
      <c r="EG90" s="59"/>
      <c r="EH90" s="59"/>
      <c r="EI90" s="59"/>
      <c r="EJ90" s="59"/>
      <c r="EK90" s="59"/>
      <c r="EL90" s="59"/>
      <c r="EM90" s="59"/>
      <c r="EN90" s="59"/>
    </row>
    <row r="91" spans="1:144" ht="30" x14ac:dyDescent="0.4">
      <c r="A91" s="16" t="s">
        <v>256</v>
      </c>
      <c r="B91" s="17"/>
      <c r="C91" s="17"/>
      <c r="D91" s="18"/>
      <c r="E91" s="18"/>
      <c r="F91" s="18"/>
      <c r="G91" s="18"/>
      <c r="H91" s="92"/>
      <c r="I91" s="19"/>
      <c r="J91" s="19"/>
      <c r="K91" s="20">
        <f>+SUM(J92:J105)</f>
        <v>910950</v>
      </c>
      <c r="L91" s="17"/>
      <c r="M91" s="17"/>
      <c r="N91" s="19"/>
      <c r="O91" s="4"/>
      <c r="T91" s="57" t="s">
        <v>93</v>
      </c>
    </row>
    <row r="92" spans="1:144" ht="31.5" x14ac:dyDescent="0.5">
      <c r="A92" s="17"/>
      <c r="B92" s="29" t="s">
        <v>480</v>
      </c>
      <c r="C92" s="17" t="s">
        <v>345</v>
      </c>
      <c r="D92" s="18"/>
      <c r="E92" s="18">
        <v>3</v>
      </c>
      <c r="F92" s="18">
        <v>3</v>
      </c>
      <c r="G92" s="18">
        <v>6</v>
      </c>
      <c r="H92" s="92">
        <f>SUM(Tabla1[[#This Row],[PRIMER TRIMESTRE]:[CUARTO TRIMESTRE]])</f>
        <v>12</v>
      </c>
      <c r="I92" s="19">
        <v>9000</v>
      </c>
      <c r="J92" s="19">
        <f>+H92*I92</f>
        <v>108000</v>
      </c>
      <c r="K92" s="19"/>
      <c r="L92" s="17" t="s">
        <v>18</v>
      </c>
      <c r="M92" s="17" t="s">
        <v>346</v>
      </c>
      <c r="N92" s="19"/>
      <c r="O92" s="4"/>
      <c r="T92" s="57" t="s">
        <v>94</v>
      </c>
    </row>
    <row r="93" spans="1:144" ht="30" x14ac:dyDescent="0.4">
      <c r="A93" s="17"/>
      <c r="B93" s="88" t="s">
        <v>597</v>
      </c>
      <c r="C93" s="17" t="s">
        <v>345</v>
      </c>
      <c r="D93" s="18"/>
      <c r="E93" s="18">
        <v>1</v>
      </c>
      <c r="F93" s="18"/>
      <c r="G93" s="18">
        <v>1</v>
      </c>
      <c r="H93" s="92">
        <f>SUM(Tabla1[[#This Row],[PRIMER TRIMESTRE]:[CUARTO TRIMESTRE]])</f>
        <v>2</v>
      </c>
      <c r="I93" s="19">
        <v>2100</v>
      </c>
      <c r="J93" s="19">
        <f>+H93*I93</f>
        <v>4200</v>
      </c>
      <c r="K93" s="19"/>
      <c r="L93" s="17" t="s">
        <v>18</v>
      </c>
      <c r="M93" s="17" t="s">
        <v>346</v>
      </c>
      <c r="N93" s="19"/>
      <c r="O93" s="17"/>
      <c r="T93" s="57" t="s">
        <v>95</v>
      </c>
    </row>
    <row r="94" spans="1:144" s="28" customFormat="1" ht="31.5" x14ac:dyDescent="0.5">
      <c r="A94" s="17"/>
      <c r="B94" s="29" t="s">
        <v>476</v>
      </c>
      <c r="C94" s="17" t="s">
        <v>345</v>
      </c>
      <c r="D94" s="18"/>
      <c r="E94" s="18">
        <v>2</v>
      </c>
      <c r="F94" s="18">
        <v>2</v>
      </c>
      <c r="G94" s="18">
        <v>2</v>
      </c>
      <c r="H94" s="92">
        <f>SUM(Tabla1[[#This Row],[PRIMER TRIMESTRE]:[CUARTO TRIMESTRE]])</f>
        <v>6</v>
      </c>
      <c r="I94" s="19">
        <v>8000</v>
      </c>
      <c r="J94" s="19">
        <f t="shared" ref="J94:J140" si="4">+H94*I94</f>
        <v>48000</v>
      </c>
      <c r="K94" s="19"/>
      <c r="L94" s="17" t="s">
        <v>18</v>
      </c>
      <c r="M94" s="17" t="s">
        <v>346</v>
      </c>
      <c r="N94" s="19"/>
      <c r="O94" s="4"/>
      <c r="P94" s="59"/>
      <c r="Q94" s="59"/>
      <c r="R94" s="59"/>
      <c r="S94" s="59"/>
      <c r="T94" s="60" t="s">
        <v>96</v>
      </c>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c r="BQ94" s="59"/>
      <c r="BR94" s="59"/>
      <c r="BS94" s="59"/>
      <c r="BT94" s="59"/>
      <c r="BU94" s="59"/>
      <c r="BV94" s="59"/>
      <c r="BW94" s="59"/>
      <c r="BX94" s="59"/>
      <c r="BY94" s="59"/>
      <c r="BZ94" s="59"/>
      <c r="CA94" s="59"/>
      <c r="CB94" s="59"/>
      <c r="CC94" s="59"/>
      <c r="CD94" s="59"/>
      <c r="CE94" s="59"/>
      <c r="CF94" s="59"/>
      <c r="CG94" s="59"/>
      <c r="CH94" s="59"/>
      <c r="CI94" s="59"/>
      <c r="CJ94" s="59"/>
      <c r="CK94" s="59"/>
      <c r="CL94" s="59"/>
      <c r="CM94" s="59"/>
      <c r="CN94" s="59"/>
      <c r="CO94" s="59"/>
      <c r="CP94" s="59"/>
      <c r="CQ94" s="59"/>
      <c r="CR94" s="59"/>
      <c r="CS94" s="59"/>
      <c r="CT94" s="59"/>
      <c r="CU94" s="59"/>
      <c r="CV94" s="59"/>
      <c r="CW94" s="59"/>
      <c r="CX94" s="59"/>
      <c r="CY94" s="59"/>
      <c r="CZ94" s="59"/>
      <c r="DA94" s="59"/>
      <c r="DB94" s="59"/>
      <c r="DC94" s="59"/>
      <c r="DD94" s="59"/>
      <c r="DE94" s="59"/>
      <c r="DF94" s="59"/>
      <c r="DG94" s="59"/>
      <c r="DH94" s="59"/>
      <c r="DI94" s="59"/>
      <c r="DJ94" s="59"/>
      <c r="DK94" s="59"/>
      <c r="DL94" s="59"/>
      <c r="DM94" s="59"/>
      <c r="DN94" s="59"/>
      <c r="DO94" s="59"/>
      <c r="DP94" s="59"/>
      <c r="DQ94" s="59"/>
      <c r="DR94" s="59"/>
      <c r="DS94" s="59"/>
      <c r="DT94" s="59"/>
      <c r="DU94" s="59"/>
      <c r="DV94" s="59"/>
      <c r="DW94" s="59"/>
      <c r="DX94" s="59"/>
      <c r="DY94" s="59"/>
      <c r="DZ94" s="59"/>
      <c r="EA94" s="59"/>
      <c r="EB94" s="59"/>
      <c r="EC94" s="59"/>
      <c r="ED94" s="59"/>
      <c r="EE94" s="59"/>
      <c r="EF94" s="59"/>
      <c r="EG94" s="59"/>
      <c r="EH94" s="59"/>
      <c r="EI94" s="59"/>
      <c r="EJ94" s="59"/>
      <c r="EK94" s="59"/>
      <c r="EL94" s="59"/>
      <c r="EM94" s="59"/>
      <c r="EN94" s="59"/>
    </row>
    <row r="95" spans="1:144" s="34" customFormat="1" ht="31.5" x14ac:dyDescent="0.5">
      <c r="A95" s="17"/>
      <c r="B95" s="29" t="s">
        <v>577</v>
      </c>
      <c r="C95" s="17" t="s">
        <v>345</v>
      </c>
      <c r="D95" s="18"/>
      <c r="E95" s="18">
        <v>2</v>
      </c>
      <c r="F95" s="18">
        <v>2</v>
      </c>
      <c r="G95" s="18">
        <v>1</v>
      </c>
      <c r="H95" s="92">
        <f>SUM(Tabla1[[#This Row],[PRIMER TRIMESTRE]:[CUARTO TRIMESTRE]])</f>
        <v>5</v>
      </c>
      <c r="I95" s="19">
        <v>6500</v>
      </c>
      <c r="J95" s="19">
        <f t="shared" si="4"/>
        <v>32500</v>
      </c>
      <c r="K95" s="19"/>
      <c r="L95" s="17" t="s">
        <v>18</v>
      </c>
      <c r="M95" s="17" t="s">
        <v>346</v>
      </c>
      <c r="N95" s="19"/>
      <c r="O95" s="4"/>
      <c r="P95" s="59"/>
      <c r="Q95" s="59"/>
      <c r="R95" s="59"/>
      <c r="S95" s="59"/>
      <c r="T95" s="60" t="s">
        <v>97</v>
      </c>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59"/>
      <c r="BH95" s="59"/>
      <c r="BI95" s="59"/>
      <c r="BJ95" s="59"/>
      <c r="BK95" s="59"/>
      <c r="BL95" s="59"/>
      <c r="BM95" s="59"/>
      <c r="BN95" s="59"/>
      <c r="BO95" s="59"/>
      <c r="BP95" s="59"/>
      <c r="BQ95" s="59"/>
      <c r="BR95" s="59"/>
      <c r="BS95" s="59"/>
      <c r="BT95" s="59"/>
      <c r="BU95" s="59"/>
      <c r="BV95" s="59"/>
      <c r="BW95" s="59"/>
      <c r="BX95" s="59"/>
      <c r="BY95" s="59"/>
      <c r="BZ95" s="59"/>
      <c r="CA95" s="59"/>
      <c r="CB95" s="59"/>
      <c r="CC95" s="59"/>
      <c r="CD95" s="59"/>
      <c r="CE95" s="59"/>
      <c r="CF95" s="59"/>
      <c r="CG95" s="59"/>
      <c r="CH95" s="59"/>
      <c r="CI95" s="59"/>
      <c r="CJ95" s="59"/>
      <c r="CK95" s="59"/>
      <c r="CL95" s="59"/>
      <c r="CM95" s="59"/>
      <c r="CN95" s="59"/>
      <c r="CO95" s="59"/>
      <c r="CP95" s="59"/>
      <c r="CQ95" s="59"/>
      <c r="CR95" s="59"/>
      <c r="CS95" s="59"/>
      <c r="CT95" s="59"/>
      <c r="CU95" s="59"/>
      <c r="CV95" s="59"/>
      <c r="CW95" s="59"/>
      <c r="CX95" s="59"/>
      <c r="CY95" s="59"/>
      <c r="CZ95" s="59"/>
      <c r="DA95" s="59"/>
      <c r="DB95" s="59"/>
      <c r="DC95" s="59"/>
      <c r="DD95" s="59"/>
      <c r="DE95" s="59"/>
      <c r="DF95" s="59"/>
      <c r="DG95" s="59"/>
      <c r="DH95" s="59"/>
      <c r="DI95" s="59"/>
      <c r="DJ95" s="59"/>
      <c r="DK95" s="59"/>
      <c r="DL95" s="59"/>
      <c r="DM95" s="59"/>
      <c r="DN95" s="59"/>
      <c r="DO95" s="59"/>
      <c r="DP95" s="59"/>
      <c r="DQ95" s="59"/>
      <c r="DR95" s="59"/>
      <c r="DS95" s="59"/>
      <c r="DT95" s="59"/>
      <c r="DU95" s="59"/>
      <c r="DV95" s="59"/>
      <c r="DW95" s="59"/>
      <c r="DX95" s="59"/>
      <c r="DY95" s="59"/>
      <c r="DZ95" s="59"/>
      <c r="EA95" s="59"/>
      <c r="EB95" s="59"/>
      <c r="EC95" s="59"/>
      <c r="ED95" s="59"/>
      <c r="EE95" s="59"/>
      <c r="EF95" s="59"/>
      <c r="EG95" s="59"/>
      <c r="EH95" s="59"/>
      <c r="EI95" s="59"/>
      <c r="EJ95" s="59"/>
      <c r="EK95" s="59"/>
      <c r="EL95" s="59"/>
      <c r="EM95" s="59"/>
      <c r="EN95" s="59"/>
    </row>
    <row r="96" spans="1:144" s="28" customFormat="1" ht="30" x14ac:dyDescent="0.4">
      <c r="A96" s="17"/>
      <c r="B96" s="28" t="s">
        <v>473</v>
      </c>
      <c r="C96" s="17" t="s">
        <v>345</v>
      </c>
      <c r="D96" s="18"/>
      <c r="E96" s="18">
        <v>2</v>
      </c>
      <c r="F96" s="18"/>
      <c r="G96" s="18">
        <v>3</v>
      </c>
      <c r="H96" s="92">
        <f>SUM(Tabla1[[#This Row],[PRIMER TRIMESTRE]:[CUARTO TRIMESTRE]])</f>
        <v>5</v>
      </c>
      <c r="I96" s="19">
        <v>450</v>
      </c>
      <c r="J96" s="19">
        <f>+H96*I96</f>
        <v>2250</v>
      </c>
      <c r="K96" s="19"/>
      <c r="L96" s="17" t="s">
        <v>18</v>
      </c>
      <c r="M96" s="17" t="s">
        <v>346</v>
      </c>
      <c r="N96" s="19"/>
      <c r="O96" s="17"/>
      <c r="P96" s="59"/>
      <c r="Q96" s="59"/>
      <c r="R96" s="59"/>
      <c r="S96" s="59"/>
      <c r="T96" s="60" t="s">
        <v>98</v>
      </c>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59"/>
      <c r="BR96" s="59"/>
      <c r="BS96" s="59"/>
      <c r="BT96" s="59"/>
      <c r="BU96" s="59"/>
      <c r="BV96" s="59"/>
      <c r="BW96" s="59"/>
      <c r="BX96" s="59"/>
      <c r="BY96" s="59"/>
      <c r="BZ96" s="59"/>
      <c r="CA96" s="59"/>
      <c r="CB96" s="59"/>
      <c r="CC96" s="59"/>
      <c r="CD96" s="59"/>
      <c r="CE96" s="59"/>
      <c r="CF96" s="59"/>
      <c r="CG96" s="59"/>
      <c r="CH96" s="59"/>
      <c r="CI96" s="59"/>
      <c r="CJ96" s="59"/>
      <c r="CK96" s="59"/>
      <c r="CL96" s="59"/>
      <c r="CM96" s="59"/>
      <c r="CN96" s="59"/>
      <c r="CO96" s="59"/>
      <c r="CP96" s="59"/>
      <c r="CQ96" s="59"/>
      <c r="CR96" s="59"/>
      <c r="CS96" s="59"/>
      <c r="CT96" s="59"/>
      <c r="CU96" s="59"/>
      <c r="CV96" s="59"/>
      <c r="CW96" s="59"/>
      <c r="CX96" s="59"/>
      <c r="CY96" s="59"/>
      <c r="CZ96" s="59"/>
      <c r="DA96" s="59"/>
      <c r="DB96" s="59"/>
      <c r="DC96" s="59"/>
      <c r="DD96" s="59"/>
      <c r="DE96" s="59"/>
      <c r="DF96" s="59"/>
      <c r="DG96" s="59"/>
      <c r="DH96" s="59"/>
      <c r="DI96" s="59"/>
      <c r="DJ96" s="59"/>
      <c r="DK96" s="59"/>
      <c r="DL96" s="59"/>
      <c r="DM96" s="59"/>
      <c r="DN96" s="59"/>
      <c r="DO96" s="59"/>
      <c r="DP96" s="59"/>
      <c r="DQ96" s="59"/>
      <c r="DR96" s="59"/>
      <c r="DS96" s="59"/>
      <c r="DT96" s="59"/>
      <c r="DU96" s="59"/>
      <c r="DV96" s="59"/>
      <c r="DW96" s="59"/>
      <c r="DX96" s="59"/>
      <c r="DY96" s="59"/>
      <c r="DZ96" s="59"/>
      <c r="EA96" s="59"/>
      <c r="EB96" s="59"/>
      <c r="EC96" s="59"/>
      <c r="ED96" s="59"/>
      <c r="EE96" s="59"/>
      <c r="EF96" s="59"/>
      <c r="EG96" s="59"/>
      <c r="EH96" s="59"/>
      <c r="EI96" s="59"/>
      <c r="EJ96" s="59"/>
      <c r="EK96" s="59"/>
      <c r="EL96" s="59"/>
      <c r="EM96" s="59"/>
      <c r="EN96" s="59"/>
    </row>
    <row r="97" spans="1:144" s="28" customFormat="1" ht="30" x14ac:dyDescent="0.4">
      <c r="A97" s="17"/>
      <c r="B97" s="28" t="s">
        <v>474</v>
      </c>
      <c r="C97" s="17" t="s">
        <v>345</v>
      </c>
      <c r="D97" s="18"/>
      <c r="E97" s="18">
        <v>1</v>
      </c>
      <c r="F97" s="18"/>
      <c r="G97" s="18">
        <v>2</v>
      </c>
      <c r="H97" s="92">
        <f>SUM(Tabla1[[#This Row],[PRIMER TRIMESTRE]:[CUARTO TRIMESTRE]])</f>
        <v>3</v>
      </c>
      <c r="I97" s="19">
        <v>600</v>
      </c>
      <c r="J97" s="19">
        <f>+H97*I97</f>
        <v>1800</v>
      </c>
      <c r="K97" s="19"/>
      <c r="L97" s="17" t="s">
        <v>18</v>
      </c>
      <c r="M97" s="17" t="s">
        <v>346</v>
      </c>
      <c r="N97" s="19"/>
      <c r="O97" s="17"/>
      <c r="P97" s="59"/>
      <c r="Q97" s="59"/>
      <c r="R97" s="59"/>
      <c r="S97" s="59"/>
      <c r="T97" s="60" t="s">
        <v>99</v>
      </c>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c r="BH97" s="59"/>
      <c r="BI97" s="59"/>
      <c r="BJ97" s="59"/>
      <c r="BK97" s="59"/>
      <c r="BL97" s="59"/>
      <c r="BM97" s="59"/>
      <c r="BN97" s="59"/>
      <c r="BO97" s="59"/>
      <c r="BP97" s="59"/>
      <c r="BQ97" s="59"/>
      <c r="BR97" s="59"/>
      <c r="BS97" s="59"/>
      <c r="BT97" s="59"/>
      <c r="BU97" s="59"/>
      <c r="BV97" s="59"/>
      <c r="BW97" s="59"/>
      <c r="BX97" s="59"/>
      <c r="BY97" s="59"/>
      <c r="BZ97" s="59"/>
      <c r="CA97" s="59"/>
      <c r="CB97" s="59"/>
      <c r="CC97" s="59"/>
      <c r="CD97" s="59"/>
      <c r="CE97" s="59"/>
      <c r="CF97" s="59"/>
      <c r="CG97" s="59"/>
      <c r="CH97" s="59"/>
      <c r="CI97" s="59"/>
      <c r="CJ97" s="59"/>
      <c r="CK97" s="59"/>
      <c r="CL97" s="59"/>
      <c r="CM97" s="59"/>
      <c r="CN97" s="59"/>
      <c r="CO97" s="59"/>
      <c r="CP97" s="59"/>
      <c r="CQ97" s="59"/>
      <c r="CR97" s="59"/>
      <c r="CS97" s="59"/>
      <c r="CT97" s="59"/>
      <c r="CU97" s="59"/>
      <c r="CV97" s="59"/>
      <c r="CW97" s="59"/>
      <c r="CX97" s="59"/>
      <c r="CY97" s="59"/>
      <c r="CZ97" s="59"/>
      <c r="DA97" s="59"/>
      <c r="DB97" s="59"/>
      <c r="DC97" s="59"/>
      <c r="DD97" s="59"/>
      <c r="DE97" s="59"/>
      <c r="DF97" s="59"/>
      <c r="DG97" s="59"/>
      <c r="DH97" s="59"/>
      <c r="DI97" s="59"/>
      <c r="DJ97" s="59"/>
      <c r="DK97" s="59"/>
      <c r="DL97" s="59"/>
      <c r="DM97" s="59"/>
      <c r="DN97" s="59"/>
      <c r="DO97" s="59"/>
      <c r="DP97" s="59"/>
      <c r="DQ97" s="59"/>
      <c r="DR97" s="59"/>
      <c r="DS97" s="59"/>
      <c r="DT97" s="59"/>
      <c r="DU97" s="59"/>
      <c r="DV97" s="59"/>
      <c r="DW97" s="59"/>
      <c r="DX97" s="59"/>
      <c r="DY97" s="59"/>
      <c r="DZ97" s="59"/>
      <c r="EA97" s="59"/>
      <c r="EB97" s="59"/>
      <c r="EC97" s="59"/>
      <c r="ED97" s="59"/>
      <c r="EE97" s="59"/>
      <c r="EF97" s="59"/>
      <c r="EG97" s="59"/>
      <c r="EH97" s="59"/>
      <c r="EI97" s="59"/>
      <c r="EJ97" s="59"/>
      <c r="EK97" s="59"/>
      <c r="EL97" s="59"/>
      <c r="EM97" s="59"/>
      <c r="EN97" s="59"/>
    </row>
    <row r="98" spans="1:144" ht="30" x14ac:dyDescent="0.4">
      <c r="A98" s="17"/>
      <c r="B98" s="28" t="s">
        <v>376</v>
      </c>
      <c r="C98" s="17" t="s">
        <v>345</v>
      </c>
      <c r="D98" s="18"/>
      <c r="E98" s="18">
        <v>2</v>
      </c>
      <c r="F98" s="18">
        <v>2</v>
      </c>
      <c r="G98" s="18">
        <v>2</v>
      </c>
      <c r="H98" s="92">
        <f>SUM(Tabla1[[#This Row],[PRIMER TRIMESTRE]:[CUARTO TRIMESTRE]])</f>
        <v>6</v>
      </c>
      <c r="I98" s="19">
        <v>6200</v>
      </c>
      <c r="J98" s="19">
        <f t="shared" si="4"/>
        <v>37200</v>
      </c>
      <c r="K98" s="19"/>
      <c r="L98" s="17" t="s">
        <v>18</v>
      </c>
      <c r="M98" s="17" t="s">
        <v>346</v>
      </c>
      <c r="N98" s="19"/>
      <c r="O98" s="4"/>
      <c r="T98" s="57" t="s">
        <v>100</v>
      </c>
    </row>
    <row r="99" spans="1:144" ht="30" x14ac:dyDescent="0.4">
      <c r="A99" s="17"/>
      <c r="B99" s="28" t="s">
        <v>453</v>
      </c>
      <c r="C99" s="17" t="s">
        <v>345</v>
      </c>
      <c r="D99" s="18">
        <v>4</v>
      </c>
      <c r="E99" s="18">
        <v>6</v>
      </c>
      <c r="F99" s="18">
        <v>4</v>
      </c>
      <c r="G99" s="18">
        <v>6</v>
      </c>
      <c r="H99" s="92">
        <f>SUM(Tabla1[[#This Row],[PRIMER TRIMESTRE]:[CUARTO TRIMESTRE]])</f>
        <v>20</v>
      </c>
      <c r="I99" s="19">
        <v>1700</v>
      </c>
      <c r="J99" s="19">
        <f t="shared" si="4"/>
        <v>34000</v>
      </c>
      <c r="K99" s="19"/>
      <c r="L99" s="17" t="s">
        <v>18</v>
      </c>
      <c r="M99" s="17" t="s">
        <v>346</v>
      </c>
      <c r="N99" s="19"/>
      <c r="O99" s="4"/>
      <c r="T99" s="57" t="s">
        <v>101</v>
      </c>
    </row>
    <row r="100" spans="1:144" ht="30" x14ac:dyDescent="0.4">
      <c r="A100" s="17"/>
      <c r="B100" s="28" t="s">
        <v>377</v>
      </c>
      <c r="C100" s="17" t="s">
        <v>345</v>
      </c>
      <c r="D100" s="18">
        <v>4</v>
      </c>
      <c r="E100" s="18">
        <v>4</v>
      </c>
      <c r="F100" s="18">
        <v>4</v>
      </c>
      <c r="G100" s="18">
        <v>4</v>
      </c>
      <c r="H100" s="92">
        <f>SUM(Tabla1[[#This Row],[PRIMER TRIMESTRE]:[CUARTO TRIMESTRE]])</f>
        <v>16</v>
      </c>
      <c r="I100" s="19">
        <v>8500</v>
      </c>
      <c r="J100" s="19">
        <f t="shared" si="4"/>
        <v>136000</v>
      </c>
      <c r="K100" s="19"/>
      <c r="L100" s="17" t="s">
        <v>18</v>
      </c>
      <c r="M100" s="17" t="s">
        <v>346</v>
      </c>
      <c r="N100" s="19"/>
      <c r="O100" s="4"/>
      <c r="T100" s="57" t="s">
        <v>103</v>
      </c>
    </row>
    <row r="101" spans="1:144" ht="30" x14ac:dyDescent="0.4">
      <c r="A101" s="17"/>
      <c r="B101" s="28" t="s">
        <v>472</v>
      </c>
      <c r="C101" s="17" t="s">
        <v>345</v>
      </c>
      <c r="D101" s="18"/>
      <c r="E101" s="18">
        <v>6</v>
      </c>
      <c r="F101" s="18"/>
      <c r="G101" s="18">
        <v>6</v>
      </c>
      <c r="H101" s="92">
        <f>SUM(Tabla1[[#This Row],[PRIMER TRIMESTRE]:[CUARTO TRIMESTRE]])</f>
        <v>12</v>
      </c>
      <c r="I101" s="19">
        <v>11000</v>
      </c>
      <c r="J101" s="19">
        <f t="shared" si="4"/>
        <v>132000</v>
      </c>
      <c r="K101" s="19"/>
      <c r="L101" s="17" t="s">
        <v>18</v>
      </c>
      <c r="M101" s="17" t="s">
        <v>346</v>
      </c>
      <c r="N101" s="19"/>
      <c r="O101" s="4"/>
      <c r="T101" s="57" t="s">
        <v>104</v>
      </c>
    </row>
    <row r="102" spans="1:144" ht="30" x14ac:dyDescent="0.4">
      <c r="A102" s="17"/>
      <c r="B102" s="28" t="s">
        <v>378</v>
      </c>
      <c r="C102" s="17" t="s">
        <v>345</v>
      </c>
      <c r="D102" s="18"/>
      <c r="E102" s="18">
        <v>6</v>
      </c>
      <c r="F102" s="18">
        <v>5</v>
      </c>
      <c r="G102" s="18">
        <v>5</v>
      </c>
      <c r="H102" s="92">
        <f>SUM(Tabla1[[#This Row],[PRIMER TRIMESTRE]:[CUARTO TRIMESTRE]])</f>
        <v>16</v>
      </c>
      <c r="I102" s="19">
        <v>12000</v>
      </c>
      <c r="J102" s="19">
        <f t="shared" si="4"/>
        <v>192000</v>
      </c>
      <c r="K102" s="19"/>
      <c r="L102" s="17" t="s">
        <v>18</v>
      </c>
      <c r="M102" s="17" t="s">
        <v>346</v>
      </c>
      <c r="N102" s="19"/>
      <c r="O102" s="4"/>
      <c r="T102" s="57" t="s">
        <v>105</v>
      </c>
    </row>
    <row r="103" spans="1:144" ht="30" x14ac:dyDescent="0.4">
      <c r="A103" s="17"/>
      <c r="B103" s="28" t="s">
        <v>379</v>
      </c>
      <c r="C103" s="17" t="s">
        <v>345</v>
      </c>
      <c r="D103" s="18">
        <v>1</v>
      </c>
      <c r="E103" s="18"/>
      <c r="F103" s="18">
        <v>3</v>
      </c>
      <c r="G103" s="18">
        <v>4</v>
      </c>
      <c r="H103" s="92">
        <f>SUM(Tabla1[[#This Row],[PRIMER TRIMESTRE]:[CUARTO TRIMESTRE]])</f>
        <v>8</v>
      </c>
      <c r="I103" s="19">
        <v>15000</v>
      </c>
      <c r="J103" s="19">
        <f t="shared" si="4"/>
        <v>120000</v>
      </c>
      <c r="K103" s="19"/>
      <c r="L103" s="17" t="s">
        <v>18</v>
      </c>
      <c r="M103" s="17" t="s">
        <v>346</v>
      </c>
      <c r="N103" s="19"/>
      <c r="O103" s="4"/>
      <c r="T103" s="57" t="s">
        <v>106</v>
      </c>
    </row>
    <row r="104" spans="1:144" ht="30" x14ac:dyDescent="0.4">
      <c r="A104" s="17"/>
      <c r="B104" s="28" t="s">
        <v>380</v>
      </c>
      <c r="C104" s="17" t="s">
        <v>345</v>
      </c>
      <c r="D104" s="18"/>
      <c r="E104" s="18">
        <v>3</v>
      </c>
      <c r="F104" s="18"/>
      <c r="G104" s="18">
        <v>3</v>
      </c>
      <c r="H104" s="92">
        <f>SUM(Tabla1[[#This Row],[PRIMER TRIMESTRE]:[CUARTO TRIMESTRE]])</f>
        <v>6</v>
      </c>
      <c r="I104" s="19">
        <v>4000</v>
      </c>
      <c r="J104" s="19">
        <f t="shared" si="4"/>
        <v>24000</v>
      </c>
      <c r="K104" s="19"/>
      <c r="L104" s="17" t="s">
        <v>18</v>
      </c>
      <c r="M104" s="17" t="s">
        <v>346</v>
      </c>
      <c r="N104" s="19"/>
      <c r="O104" s="4"/>
      <c r="T104" s="57" t="s">
        <v>107</v>
      </c>
    </row>
    <row r="105" spans="1:144" ht="30" x14ac:dyDescent="0.4">
      <c r="A105" s="17"/>
      <c r="B105" s="28" t="s">
        <v>578</v>
      </c>
      <c r="C105" s="17" t="s">
        <v>345</v>
      </c>
      <c r="D105" s="18"/>
      <c r="E105" s="18">
        <v>2</v>
      </c>
      <c r="F105" s="18">
        <v>2</v>
      </c>
      <c r="G105" s="18">
        <v>2</v>
      </c>
      <c r="H105" s="92">
        <f>SUM(Tabla1[[#This Row],[PRIMER TRIMESTRE]:[CUARTO TRIMESTRE]])</f>
        <v>6</v>
      </c>
      <c r="I105" s="19">
        <v>6500</v>
      </c>
      <c r="J105" s="19">
        <f t="shared" si="4"/>
        <v>39000</v>
      </c>
      <c r="K105" s="19"/>
      <c r="L105" s="17" t="s">
        <v>18</v>
      </c>
      <c r="M105" s="17" t="s">
        <v>346</v>
      </c>
      <c r="N105" s="19"/>
      <c r="O105" s="4"/>
      <c r="T105" s="57" t="s">
        <v>108</v>
      </c>
    </row>
    <row r="106" spans="1:144" ht="30" x14ac:dyDescent="0.4">
      <c r="A106" s="22"/>
      <c r="B106" s="22"/>
      <c r="C106" s="22"/>
      <c r="D106" s="23"/>
      <c r="E106" s="23"/>
      <c r="F106" s="23"/>
      <c r="G106" s="23"/>
      <c r="H106" s="93"/>
      <c r="I106" s="25"/>
      <c r="J106" s="25"/>
      <c r="K106" s="25"/>
      <c r="L106" s="22"/>
      <c r="M106" s="22"/>
      <c r="N106" s="25"/>
      <c r="O106" s="26"/>
      <c r="T106" s="57" t="s">
        <v>109</v>
      </c>
    </row>
    <row r="107" spans="1:144" s="28" customFormat="1" ht="30" x14ac:dyDescent="0.4">
      <c r="A107" s="16" t="s">
        <v>177</v>
      </c>
      <c r="B107" s="17"/>
      <c r="C107" s="17"/>
      <c r="D107" s="18"/>
      <c r="E107" s="18"/>
      <c r="F107" s="18"/>
      <c r="G107" s="18"/>
      <c r="H107" s="92"/>
      <c r="I107" s="19"/>
      <c r="J107" s="19"/>
      <c r="K107" s="20">
        <f>+SUM(J108:J207)+J208</f>
        <v>1328404</v>
      </c>
      <c r="L107" s="17"/>
      <c r="M107" s="17"/>
      <c r="N107" s="19"/>
      <c r="O107" s="4"/>
      <c r="P107" s="59"/>
      <c r="Q107" s="59"/>
      <c r="R107" s="59"/>
      <c r="S107" s="59"/>
      <c r="T107" s="60" t="s">
        <v>110</v>
      </c>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c r="BG107" s="59"/>
      <c r="BH107" s="59"/>
      <c r="BI107" s="59"/>
      <c r="BJ107" s="59"/>
      <c r="BK107" s="59"/>
      <c r="BL107" s="59"/>
      <c r="BM107" s="59"/>
      <c r="BN107" s="59"/>
      <c r="BO107" s="59"/>
      <c r="BP107" s="59"/>
      <c r="BQ107" s="59"/>
      <c r="BR107" s="59"/>
      <c r="BS107" s="59"/>
      <c r="BT107" s="59"/>
      <c r="BU107" s="59"/>
      <c r="BV107" s="59"/>
      <c r="BW107" s="59"/>
      <c r="BX107" s="59"/>
      <c r="BY107" s="59"/>
      <c r="BZ107" s="59"/>
      <c r="CA107" s="59"/>
      <c r="CB107" s="59"/>
      <c r="CC107" s="59"/>
      <c r="CD107" s="59"/>
      <c r="CE107" s="59"/>
      <c r="CF107" s="59"/>
      <c r="CG107" s="59"/>
      <c r="CH107" s="59"/>
      <c r="CI107" s="59"/>
      <c r="CJ107" s="59"/>
      <c r="CK107" s="59"/>
      <c r="CL107" s="59"/>
      <c r="CM107" s="59"/>
      <c r="CN107" s="59"/>
      <c r="CO107" s="59"/>
      <c r="CP107" s="59"/>
      <c r="CQ107" s="59"/>
      <c r="CR107" s="59"/>
      <c r="CS107" s="59"/>
      <c r="CT107" s="59"/>
      <c r="CU107" s="59"/>
      <c r="CV107" s="59"/>
      <c r="CW107" s="59"/>
      <c r="CX107" s="59"/>
      <c r="CY107" s="59"/>
      <c r="CZ107" s="59"/>
      <c r="DA107" s="59"/>
      <c r="DB107" s="59"/>
      <c r="DC107" s="59"/>
      <c r="DD107" s="59"/>
      <c r="DE107" s="59"/>
      <c r="DF107" s="59"/>
      <c r="DG107" s="59"/>
      <c r="DH107" s="59"/>
      <c r="DI107" s="59"/>
      <c r="DJ107" s="59"/>
      <c r="DK107" s="59"/>
      <c r="DL107" s="59"/>
      <c r="DM107" s="59"/>
      <c r="DN107" s="59"/>
      <c r="DO107" s="59"/>
      <c r="DP107" s="59"/>
      <c r="DQ107" s="59"/>
      <c r="DR107" s="59"/>
      <c r="DS107" s="59"/>
      <c r="DT107" s="59"/>
      <c r="DU107" s="59"/>
      <c r="DV107" s="59"/>
      <c r="DW107" s="59"/>
      <c r="DX107" s="59"/>
      <c r="DY107" s="59"/>
      <c r="DZ107" s="59"/>
      <c r="EA107" s="59"/>
      <c r="EB107" s="59"/>
      <c r="EC107" s="59"/>
      <c r="ED107" s="59"/>
      <c r="EE107" s="59"/>
      <c r="EF107" s="59"/>
      <c r="EG107" s="59"/>
      <c r="EH107" s="59"/>
      <c r="EI107" s="59"/>
      <c r="EJ107" s="59"/>
      <c r="EK107" s="59"/>
      <c r="EL107" s="59"/>
      <c r="EM107" s="59"/>
      <c r="EN107" s="59"/>
    </row>
    <row r="108" spans="1:144" s="28" customFormat="1" ht="30" x14ac:dyDescent="0.4">
      <c r="A108" s="17"/>
      <c r="B108" s="17" t="s">
        <v>381</v>
      </c>
      <c r="C108" s="17" t="s">
        <v>345</v>
      </c>
      <c r="D108" s="18">
        <v>250</v>
      </c>
      <c r="E108" s="18">
        <v>50</v>
      </c>
      <c r="F108" s="18">
        <v>250</v>
      </c>
      <c r="G108" s="18">
        <v>50</v>
      </c>
      <c r="H108" s="92">
        <f>SUM(Tabla1[[#This Row],[PRIMER TRIMESTRE]:[CUARTO TRIMESTRE]])</f>
        <v>600</v>
      </c>
      <c r="I108" s="19">
        <v>150</v>
      </c>
      <c r="J108" s="19">
        <f t="shared" si="4"/>
        <v>90000</v>
      </c>
      <c r="K108" s="19"/>
      <c r="L108" s="17" t="s">
        <v>18</v>
      </c>
      <c r="M108" s="17" t="s">
        <v>346</v>
      </c>
      <c r="N108" s="19"/>
      <c r="O108" s="4"/>
      <c r="P108" s="59"/>
      <c r="Q108" s="59"/>
      <c r="R108" s="59"/>
      <c r="S108" s="59"/>
      <c r="T108" s="60" t="s">
        <v>111</v>
      </c>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c r="BU108" s="59"/>
      <c r="BV108" s="59"/>
      <c r="BW108" s="59"/>
      <c r="BX108" s="59"/>
      <c r="BY108" s="59"/>
      <c r="BZ108" s="59"/>
      <c r="CA108" s="59"/>
      <c r="CB108" s="59"/>
      <c r="CC108" s="59"/>
      <c r="CD108" s="59"/>
      <c r="CE108" s="59"/>
      <c r="CF108" s="59"/>
      <c r="CG108" s="59"/>
      <c r="CH108" s="59"/>
      <c r="CI108" s="59"/>
      <c r="CJ108" s="59"/>
      <c r="CK108" s="59"/>
      <c r="CL108" s="59"/>
      <c r="CM108" s="59"/>
      <c r="CN108" s="59"/>
      <c r="CO108" s="59"/>
      <c r="CP108" s="59"/>
      <c r="CQ108" s="59"/>
      <c r="CR108" s="59"/>
      <c r="CS108" s="59"/>
      <c r="CT108" s="59"/>
      <c r="CU108" s="59"/>
      <c r="CV108" s="59"/>
      <c r="CW108" s="59"/>
      <c r="CX108" s="59"/>
      <c r="CY108" s="59"/>
      <c r="CZ108" s="59"/>
      <c r="DA108" s="59"/>
      <c r="DB108" s="59"/>
      <c r="DC108" s="59"/>
      <c r="DD108" s="59"/>
      <c r="DE108" s="59"/>
      <c r="DF108" s="59"/>
      <c r="DG108" s="59"/>
      <c r="DH108" s="59"/>
      <c r="DI108" s="59"/>
      <c r="DJ108" s="59"/>
      <c r="DK108" s="59"/>
      <c r="DL108" s="59"/>
      <c r="DM108" s="59"/>
      <c r="DN108" s="59"/>
      <c r="DO108" s="59"/>
      <c r="DP108" s="59"/>
      <c r="DQ108" s="59"/>
      <c r="DR108" s="59"/>
      <c r="DS108" s="59"/>
      <c r="DT108" s="59"/>
      <c r="DU108" s="59"/>
      <c r="DV108" s="59"/>
      <c r="DW108" s="59"/>
      <c r="DX108" s="59"/>
      <c r="DY108" s="59"/>
      <c r="DZ108" s="59"/>
      <c r="EA108" s="59"/>
      <c r="EB108" s="59"/>
      <c r="EC108" s="59"/>
      <c r="ED108" s="59"/>
      <c r="EE108" s="59"/>
      <c r="EF108" s="59"/>
      <c r="EG108" s="59"/>
      <c r="EH108" s="59"/>
      <c r="EI108" s="59"/>
      <c r="EJ108" s="59"/>
      <c r="EK108" s="59"/>
      <c r="EL108" s="59"/>
      <c r="EM108" s="59"/>
      <c r="EN108" s="59"/>
    </row>
    <row r="109" spans="1:144" s="28" customFormat="1" ht="30" x14ac:dyDescent="0.4">
      <c r="A109" s="17"/>
      <c r="B109" s="17" t="s">
        <v>382</v>
      </c>
      <c r="C109" s="17" t="s">
        <v>345</v>
      </c>
      <c r="D109" s="18">
        <v>10</v>
      </c>
      <c r="E109" s="18">
        <v>10</v>
      </c>
      <c r="F109" s="18">
        <v>10</v>
      </c>
      <c r="G109" s="18">
        <v>10</v>
      </c>
      <c r="H109" s="92">
        <f>SUM(Tabla1[[#This Row],[PRIMER TRIMESTRE]:[CUARTO TRIMESTRE]])</f>
        <v>40</v>
      </c>
      <c r="I109" s="19">
        <v>250</v>
      </c>
      <c r="J109" s="19">
        <f t="shared" si="4"/>
        <v>10000</v>
      </c>
      <c r="K109" s="19"/>
      <c r="L109" s="17" t="s">
        <v>18</v>
      </c>
      <c r="M109" s="17" t="s">
        <v>346</v>
      </c>
      <c r="N109" s="19"/>
      <c r="O109" s="4"/>
      <c r="P109" s="59"/>
      <c r="Q109" s="59"/>
      <c r="R109" s="59"/>
      <c r="S109" s="59"/>
      <c r="T109" s="60" t="s">
        <v>113</v>
      </c>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59"/>
      <c r="BP109" s="59"/>
      <c r="BQ109" s="59"/>
      <c r="BR109" s="59"/>
      <c r="BS109" s="59"/>
      <c r="BT109" s="59"/>
      <c r="BU109" s="59"/>
      <c r="BV109" s="59"/>
      <c r="BW109" s="59"/>
      <c r="BX109" s="59"/>
      <c r="BY109" s="59"/>
      <c r="BZ109" s="59"/>
      <c r="CA109" s="59"/>
      <c r="CB109" s="59"/>
      <c r="CC109" s="59"/>
      <c r="CD109" s="59"/>
      <c r="CE109" s="59"/>
      <c r="CF109" s="59"/>
      <c r="CG109" s="59"/>
      <c r="CH109" s="59"/>
      <c r="CI109" s="59"/>
      <c r="CJ109" s="59"/>
      <c r="CK109" s="59"/>
      <c r="CL109" s="59"/>
      <c r="CM109" s="59"/>
      <c r="CN109" s="59"/>
      <c r="CO109" s="59"/>
      <c r="CP109" s="59"/>
      <c r="CQ109" s="59"/>
      <c r="CR109" s="59"/>
      <c r="CS109" s="59"/>
      <c r="CT109" s="59"/>
      <c r="CU109" s="59"/>
      <c r="CV109" s="59"/>
      <c r="CW109" s="59"/>
      <c r="CX109" s="59"/>
      <c r="CY109" s="59"/>
      <c r="CZ109" s="59"/>
      <c r="DA109" s="59"/>
      <c r="DB109" s="59"/>
      <c r="DC109" s="59"/>
      <c r="DD109" s="59"/>
      <c r="DE109" s="59"/>
      <c r="DF109" s="59"/>
      <c r="DG109" s="59"/>
      <c r="DH109" s="59"/>
      <c r="DI109" s="59"/>
      <c r="DJ109" s="59"/>
      <c r="DK109" s="59"/>
      <c r="DL109" s="59"/>
      <c r="DM109" s="59"/>
      <c r="DN109" s="59"/>
      <c r="DO109" s="59"/>
      <c r="DP109" s="59"/>
      <c r="DQ109" s="59"/>
      <c r="DR109" s="59"/>
      <c r="DS109" s="59"/>
      <c r="DT109" s="59"/>
      <c r="DU109" s="59"/>
      <c r="DV109" s="59"/>
      <c r="DW109" s="59"/>
      <c r="DX109" s="59"/>
      <c r="DY109" s="59"/>
      <c r="DZ109" s="59"/>
      <c r="EA109" s="59"/>
      <c r="EB109" s="59"/>
      <c r="EC109" s="59"/>
      <c r="ED109" s="59"/>
      <c r="EE109" s="59"/>
      <c r="EF109" s="59"/>
      <c r="EG109" s="59"/>
      <c r="EH109" s="59"/>
      <c r="EI109" s="59"/>
      <c r="EJ109" s="59"/>
      <c r="EK109" s="59"/>
      <c r="EL109" s="59"/>
      <c r="EM109" s="59"/>
      <c r="EN109" s="59"/>
    </row>
    <row r="110" spans="1:144" s="28" customFormat="1" ht="30" x14ac:dyDescent="0.4">
      <c r="A110" s="17"/>
      <c r="B110" s="17" t="s">
        <v>551</v>
      </c>
      <c r="C110" s="17" t="s">
        <v>526</v>
      </c>
      <c r="D110" s="18">
        <v>100</v>
      </c>
      <c r="E110" s="18"/>
      <c r="F110" s="18">
        <v>100</v>
      </c>
      <c r="G110" s="18"/>
      <c r="H110" s="92">
        <f>SUM(Tabla1[[#This Row],[PRIMER TRIMESTRE]:[CUARTO TRIMESTRE]])</f>
        <v>200</v>
      </c>
      <c r="I110" s="19">
        <v>120</v>
      </c>
      <c r="J110" s="19">
        <f t="shared" si="4"/>
        <v>24000</v>
      </c>
      <c r="K110" s="19"/>
      <c r="L110" s="17" t="s">
        <v>18</v>
      </c>
      <c r="M110" s="17" t="s">
        <v>346</v>
      </c>
      <c r="N110" s="19"/>
      <c r="O110" s="17"/>
      <c r="P110" s="59"/>
      <c r="Q110" s="59"/>
      <c r="R110" s="59"/>
      <c r="S110" s="59"/>
      <c r="T110" s="60" t="s">
        <v>114</v>
      </c>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c r="BG110" s="59"/>
      <c r="BH110" s="59"/>
      <c r="BI110" s="59"/>
      <c r="BJ110" s="59"/>
      <c r="BK110" s="59"/>
      <c r="BL110" s="59"/>
      <c r="BM110" s="59"/>
      <c r="BN110" s="59"/>
      <c r="BO110" s="59"/>
      <c r="BP110" s="59"/>
      <c r="BQ110" s="59"/>
      <c r="BR110" s="59"/>
      <c r="BS110" s="59"/>
      <c r="BT110" s="59"/>
      <c r="BU110" s="59"/>
      <c r="BV110" s="59"/>
      <c r="BW110" s="59"/>
      <c r="BX110" s="59"/>
      <c r="BY110" s="59"/>
      <c r="BZ110" s="59"/>
      <c r="CA110" s="59"/>
      <c r="CB110" s="59"/>
      <c r="CC110" s="59"/>
      <c r="CD110" s="59"/>
      <c r="CE110" s="59"/>
      <c r="CF110" s="59"/>
      <c r="CG110" s="59"/>
      <c r="CH110" s="59"/>
      <c r="CI110" s="59"/>
      <c r="CJ110" s="59"/>
      <c r="CK110" s="59"/>
      <c r="CL110" s="59"/>
      <c r="CM110" s="59"/>
      <c r="CN110" s="59"/>
      <c r="CO110" s="59"/>
      <c r="CP110" s="59"/>
      <c r="CQ110" s="59"/>
      <c r="CR110" s="59"/>
      <c r="CS110" s="59"/>
      <c r="CT110" s="59"/>
      <c r="CU110" s="59"/>
      <c r="CV110" s="59"/>
      <c r="CW110" s="59"/>
      <c r="CX110" s="59"/>
      <c r="CY110" s="59"/>
      <c r="CZ110" s="59"/>
      <c r="DA110" s="59"/>
      <c r="DB110" s="59"/>
      <c r="DC110" s="59"/>
      <c r="DD110" s="59"/>
      <c r="DE110" s="59"/>
      <c r="DF110" s="59"/>
      <c r="DG110" s="59"/>
      <c r="DH110" s="59"/>
      <c r="DI110" s="59"/>
      <c r="DJ110" s="59"/>
      <c r="DK110" s="59"/>
      <c r="DL110" s="59"/>
      <c r="DM110" s="59"/>
      <c r="DN110" s="59"/>
      <c r="DO110" s="59"/>
      <c r="DP110" s="59"/>
      <c r="DQ110" s="59"/>
      <c r="DR110" s="59"/>
      <c r="DS110" s="59"/>
      <c r="DT110" s="59"/>
      <c r="DU110" s="59"/>
      <c r="DV110" s="59"/>
      <c r="DW110" s="59"/>
      <c r="DX110" s="59"/>
      <c r="DY110" s="59"/>
      <c r="DZ110" s="59"/>
      <c r="EA110" s="59"/>
      <c r="EB110" s="59"/>
      <c r="EC110" s="59"/>
      <c r="ED110" s="59"/>
      <c r="EE110" s="59"/>
      <c r="EF110" s="59"/>
      <c r="EG110" s="59"/>
      <c r="EH110" s="59"/>
      <c r="EI110" s="59"/>
      <c r="EJ110" s="59"/>
      <c r="EK110" s="59"/>
      <c r="EL110" s="59"/>
      <c r="EM110" s="59"/>
      <c r="EN110" s="59"/>
    </row>
    <row r="111" spans="1:144" ht="30" x14ac:dyDescent="0.4">
      <c r="A111" s="17"/>
      <c r="B111" s="17" t="s">
        <v>552</v>
      </c>
      <c r="C111" s="17" t="s">
        <v>526</v>
      </c>
      <c r="D111" s="18">
        <v>60</v>
      </c>
      <c r="E111" s="18"/>
      <c r="F111" s="18">
        <v>60</v>
      </c>
      <c r="G111" s="18"/>
      <c r="H111" s="92">
        <f>SUM(Tabla1[[#This Row],[PRIMER TRIMESTRE]:[CUARTO TRIMESTRE]])</f>
        <v>120</v>
      </c>
      <c r="I111" s="19">
        <v>145</v>
      </c>
      <c r="J111" s="19">
        <f>+H111*I111</f>
        <v>17400</v>
      </c>
      <c r="K111" s="19"/>
      <c r="L111" s="17" t="s">
        <v>18</v>
      </c>
      <c r="M111" s="17" t="s">
        <v>346</v>
      </c>
      <c r="N111" s="19"/>
      <c r="O111" s="17"/>
      <c r="T111" s="57" t="s">
        <v>115</v>
      </c>
    </row>
    <row r="112" spans="1:144" s="28" customFormat="1" ht="30" x14ac:dyDescent="0.4">
      <c r="A112" s="17"/>
      <c r="B112" s="17" t="s">
        <v>565</v>
      </c>
      <c r="C112" s="17" t="s">
        <v>526</v>
      </c>
      <c r="D112" s="18">
        <v>60</v>
      </c>
      <c r="E112" s="18"/>
      <c r="F112" s="18">
        <v>60</v>
      </c>
      <c r="G112" s="18"/>
      <c r="H112" s="92">
        <f>SUM(Tabla1[[#This Row],[PRIMER TRIMESTRE]:[CUARTO TRIMESTRE]])</f>
        <v>120</v>
      </c>
      <c r="I112" s="19">
        <v>120</v>
      </c>
      <c r="J112" s="19">
        <f>+H112*I112</f>
        <v>14400</v>
      </c>
      <c r="K112" s="19"/>
      <c r="L112" s="17" t="s">
        <v>18</v>
      </c>
      <c r="M112" s="17" t="s">
        <v>346</v>
      </c>
      <c r="N112" s="19"/>
      <c r="O112" s="17"/>
      <c r="P112" s="59"/>
      <c r="Q112" s="59"/>
      <c r="R112" s="59"/>
      <c r="S112" s="59"/>
      <c r="T112" s="60" t="s">
        <v>116</v>
      </c>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c r="BG112" s="59"/>
      <c r="BH112" s="59"/>
      <c r="BI112" s="59"/>
      <c r="BJ112" s="59"/>
      <c r="BK112" s="59"/>
      <c r="BL112" s="59"/>
      <c r="BM112" s="59"/>
      <c r="BN112" s="59"/>
      <c r="BO112" s="59"/>
      <c r="BP112" s="59"/>
      <c r="BQ112" s="59"/>
      <c r="BR112" s="59"/>
      <c r="BS112" s="59"/>
      <c r="BT112" s="59"/>
      <c r="BU112" s="59"/>
      <c r="BV112" s="59"/>
      <c r="BW112" s="59"/>
      <c r="BX112" s="59"/>
      <c r="BY112" s="59"/>
      <c r="BZ112" s="59"/>
      <c r="CA112" s="59"/>
      <c r="CB112" s="59"/>
      <c r="CC112" s="59"/>
      <c r="CD112" s="59"/>
      <c r="CE112" s="59"/>
      <c r="CF112" s="59"/>
      <c r="CG112" s="59"/>
      <c r="CH112" s="59"/>
      <c r="CI112" s="59"/>
      <c r="CJ112" s="59"/>
      <c r="CK112" s="59"/>
      <c r="CL112" s="59"/>
      <c r="CM112" s="59"/>
      <c r="CN112" s="59"/>
      <c r="CO112" s="59"/>
      <c r="CP112" s="59"/>
      <c r="CQ112" s="59"/>
      <c r="CR112" s="59"/>
      <c r="CS112" s="59"/>
      <c r="CT112" s="59"/>
      <c r="CU112" s="59"/>
      <c r="CV112" s="59"/>
      <c r="CW112" s="59"/>
      <c r="CX112" s="59"/>
      <c r="CY112" s="59"/>
      <c r="CZ112" s="59"/>
      <c r="DA112" s="59"/>
      <c r="DB112" s="59"/>
      <c r="DC112" s="59"/>
      <c r="DD112" s="59"/>
      <c r="DE112" s="59"/>
      <c r="DF112" s="59"/>
      <c r="DG112" s="59"/>
      <c r="DH112" s="59"/>
      <c r="DI112" s="59"/>
      <c r="DJ112" s="59"/>
      <c r="DK112" s="59"/>
      <c r="DL112" s="59"/>
      <c r="DM112" s="59"/>
      <c r="DN112" s="59"/>
      <c r="DO112" s="59"/>
      <c r="DP112" s="59"/>
      <c r="DQ112" s="59"/>
      <c r="DR112" s="59"/>
      <c r="DS112" s="59"/>
      <c r="DT112" s="59"/>
      <c r="DU112" s="59"/>
      <c r="DV112" s="59"/>
      <c r="DW112" s="59"/>
      <c r="DX112" s="59"/>
      <c r="DY112" s="59"/>
      <c r="DZ112" s="59"/>
      <c r="EA112" s="59"/>
      <c r="EB112" s="59"/>
      <c r="EC112" s="59"/>
      <c r="ED112" s="59"/>
      <c r="EE112" s="59"/>
      <c r="EF112" s="59"/>
      <c r="EG112" s="59"/>
      <c r="EH112" s="59"/>
      <c r="EI112" s="59"/>
      <c r="EJ112" s="59"/>
      <c r="EK112" s="59"/>
      <c r="EL112" s="59"/>
      <c r="EM112" s="59"/>
      <c r="EN112" s="59"/>
    </row>
    <row r="113" spans="1:144" s="28" customFormat="1" ht="30" x14ac:dyDescent="0.4">
      <c r="A113" s="17"/>
      <c r="B113" s="17" t="s">
        <v>566</v>
      </c>
      <c r="C113" s="17" t="s">
        <v>526</v>
      </c>
      <c r="D113" s="18">
        <v>60</v>
      </c>
      <c r="E113" s="18"/>
      <c r="F113" s="18">
        <v>60</v>
      </c>
      <c r="G113" s="18"/>
      <c r="H113" s="92">
        <f>SUM(Tabla1[[#This Row],[PRIMER TRIMESTRE]:[CUARTO TRIMESTRE]])</f>
        <v>120</v>
      </c>
      <c r="I113" s="19">
        <v>137</v>
      </c>
      <c r="J113" s="19">
        <f>+H113*I113</f>
        <v>16440</v>
      </c>
      <c r="K113" s="19"/>
      <c r="L113" s="17" t="s">
        <v>18</v>
      </c>
      <c r="M113" s="17" t="s">
        <v>346</v>
      </c>
      <c r="N113" s="19"/>
      <c r="O113" s="17"/>
      <c r="P113" s="59"/>
      <c r="Q113" s="59"/>
      <c r="R113" s="59"/>
      <c r="S113" s="59"/>
      <c r="T113" s="60" t="s">
        <v>117</v>
      </c>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c r="BU113" s="59"/>
      <c r="BV113" s="59"/>
      <c r="BW113" s="59"/>
      <c r="BX113" s="59"/>
      <c r="BY113" s="59"/>
      <c r="BZ113" s="59"/>
      <c r="CA113" s="59"/>
      <c r="CB113" s="59"/>
      <c r="CC113" s="59"/>
      <c r="CD113" s="59"/>
      <c r="CE113" s="59"/>
      <c r="CF113" s="59"/>
      <c r="CG113" s="59"/>
      <c r="CH113" s="59"/>
      <c r="CI113" s="59"/>
      <c r="CJ113" s="59"/>
      <c r="CK113" s="59"/>
      <c r="CL113" s="59"/>
      <c r="CM113" s="59"/>
      <c r="CN113" s="59"/>
      <c r="CO113" s="59"/>
      <c r="CP113" s="59"/>
      <c r="CQ113" s="59"/>
      <c r="CR113" s="59"/>
      <c r="CS113" s="59"/>
      <c r="CT113" s="59"/>
      <c r="CU113" s="59"/>
      <c r="CV113" s="59"/>
      <c r="CW113" s="59"/>
      <c r="CX113" s="59"/>
      <c r="CY113" s="59"/>
      <c r="CZ113" s="59"/>
      <c r="DA113" s="59"/>
      <c r="DB113" s="59"/>
      <c r="DC113" s="59"/>
      <c r="DD113" s="59"/>
      <c r="DE113" s="59"/>
      <c r="DF113" s="59"/>
      <c r="DG113" s="59"/>
      <c r="DH113" s="59"/>
      <c r="DI113" s="59"/>
      <c r="DJ113" s="59"/>
      <c r="DK113" s="59"/>
      <c r="DL113" s="59"/>
      <c r="DM113" s="59"/>
      <c r="DN113" s="59"/>
      <c r="DO113" s="59"/>
      <c r="DP113" s="59"/>
      <c r="DQ113" s="59"/>
      <c r="DR113" s="59"/>
      <c r="DS113" s="59"/>
      <c r="DT113" s="59"/>
      <c r="DU113" s="59"/>
      <c r="DV113" s="59"/>
      <c r="DW113" s="59"/>
      <c r="DX113" s="59"/>
      <c r="DY113" s="59"/>
      <c r="DZ113" s="59"/>
      <c r="EA113" s="59"/>
      <c r="EB113" s="59"/>
      <c r="EC113" s="59"/>
      <c r="ED113" s="59"/>
      <c r="EE113" s="59"/>
      <c r="EF113" s="59"/>
      <c r="EG113" s="59"/>
      <c r="EH113" s="59"/>
      <c r="EI113" s="59"/>
      <c r="EJ113" s="59"/>
      <c r="EK113" s="59"/>
      <c r="EL113" s="59"/>
      <c r="EM113" s="59"/>
      <c r="EN113" s="59"/>
    </row>
    <row r="114" spans="1:144" s="28" customFormat="1" ht="30" x14ac:dyDescent="0.4">
      <c r="A114" s="17"/>
      <c r="B114" s="17" t="s">
        <v>567</v>
      </c>
      <c r="C114" s="17" t="s">
        <v>526</v>
      </c>
      <c r="D114" s="18"/>
      <c r="E114" s="18">
        <v>20</v>
      </c>
      <c r="F114" s="18">
        <v>20</v>
      </c>
      <c r="G114" s="18">
        <v>20</v>
      </c>
      <c r="H114" s="92">
        <f>SUM(Tabla1[[#This Row],[PRIMER TRIMESTRE]:[CUARTO TRIMESTRE]])</f>
        <v>60</v>
      </c>
      <c r="I114" s="19">
        <v>200</v>
      </c>
      <c r="J114" s="19">
        <f>+H114*I114</f>
        <v>12000</v>
      </c>
      <c r="K114" s="19"/>
      <c r="L114" s="17" t="s">
        <v>18</v>
      </c>
      <c r="M114" s="17" t="s">
        <v>346</v>
      </c>
      <c r="N114" s="19"/>
      <c r="O114" s="17"/>
      <c r="P114" s="59"/>
      <c r="Q114" s="59"/>
      <c r="R114" s="59"/>
      <c r="S114" s="59"/>
      <c r="T114" s="60" t="s">
        <v>118</v>
      </c>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c r="BQ114" s="59"/>
      <c r="BR114" s="59"/>
      <c r="BS114" s="59"/>
      <c r="BT114" s="59"/>
      <c r="BU114" s="59"/>
      <c r="BV114" s="59"/>
      <c r="BW114" s="59"/>
      <c r="BX114" s="59"/>
      <c r="BY114" s="59"/>
      <c r="BZ114" s="59"/>
      <c r="CA114" s="59"/>
      <c r="CB114" s="59"/>
      <c r="CC114" s="59"/>
      <c r="CD114" s="59"/>
      <c r="CE114" s="59"/>
      <c r="CF114" s="59"/>
      <c r="CG114" s="59"/>
      <c r="CH114" s="59"/>
      <c r="CI114" s="59"/>
      <c r="CJ114" s="59"/>
      <c r="CK114" s="59"/>
      <c r="CL114" s="59"/>
      <c r="CM114" s="59"/>
      <c r="CN114" s="59"/>
      <c r="CO114" s="59"/>
      <c r="CP114" s="59"/>
      <c r="CQ114" s="59"/>
      <c r="CR114" s="59"/>
      <c r="CS114" s="59"/>
      <c r="CT114" s="59"/>
      <c r="CU114" s="59"/>
      <c r="CV114" s="59"/>
      <c r="CW114" s="59"/>
      <c r="CX114" s="59"/>
      <c r="CY114" s="59"/>
      <c r="CZ114" s="59"/>
      <c r="DA114" s="59"/>
      <c r="DB114" s="59"/>
      <c r="DC114" s="59"/>
      <c r="DD114" s="59"/>
      <c r="DE114" s="59"/>
      <c r="DF114" s="59"/>
      <c r="DG114" s="59"/>
      <c r="DH114" s="59"/>
      <c r="DI114" s="59"/>
      <c r="DJ114" s="59"/>
      <c r="DK114" s="59"/>
      <c r="DL114" s="59"/>
      <c r="DM114" s="59"/>
      <c r="DN114" s="59"/>
      <c r="DO114" s="59"/>
      <c r="DP114" s="59"/>
      <c r="DQ114" s="59"/>
      <c r="DR114" s="59"/>
      <c r="DS114" s="59"/>
      <c r="DT114" s="59"/>
      <c r="DU114" s="59"/>
      <c r="DV114" s="59"/>
      <c r="DW114" s="59"/>
      <c r="DX114" s="59"/>
      <c r="DY114" s="59"/>
      <c r="DZ114" s="59"/>
      <c r="EA114" s="59"/>
      <c r="EB114" s="59"/>
      <c r="EC114" s="59"/>
      <c r="ED114" s="59"/>
      <c r="EE114" s="59"/>
      <c r="EF114" s="59"/>
      <c r="EG114" s="59"/>
      <c r="EH114" s="59"/>
      <c r="EI114" s="59"/>
      <c r="EJ114" s="59"/>
      <c r="EK114" s="59"/>
      <c r="EL114" s="59"/>
      <c r="EM114" s="59"/>
      <c r="EN114" s="59"/>
    </row>
    <row r="115" spans="1:144" s="28" customFormat="1" ht="30" x14ac:dyDescent="0.4">
      <c r="A115" s="17"/>
      <c r="B115" s="17" t="s">
        <v>383</v>
      </c>
      <c r="C115" s="17" t="s">
        <v>345</v>
      </c>
      <c r="D115" s="18"/>
      <c r="E115" s="18">
        <v>20</v>
      </c>
      <c r="F115" s="18">
        <v>20</v>
      </c>
      <c r="G115" s="18"/>
      <c r="H115" s="92">
        <f>SUM(Tabla1[[#This Row],[PRIMER TRIMESTRE]:[CUARTO TRIMESTRE]])</f>
        <v>40</v>
      </c>
      <c r="I115" s="19">
        <v>400</v>
      </c>
      <c r="J115" s="19">
        <f t="shared" si="4"/>
        <v>16000</v>
      </c>
      <c r="K115" s="19"/>
      <c r="L115" s="17" t="s">
        <v>18</v>
      </c>
      <c r="M115" s="17" t="s">
        <v>346</v>
      </c>
      <c r="N115" s="19"/>
      <c r="O115" s="4"/>
      <c r="P115" s="59"/>
      <c r="Q115" s="59"/>
      <c r="R115" s="59"/>
      <c r="S115" s="59"/>
      <c r="T115" s="60" t="s">
        <v>119</v>
      </c>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c r="BG115" s="59"/>
      <c r="BH115" s="59"/>
      <c r="BI115" s="59"/>
      <c r="BJ115" s="59"/>
      <c r="BK115" s="59"/>
      <c r="BL115" s="59"/>
      <c r="BM115" s="59"/>
      <c r="BN115" s="59"/>
      <c r="BO115" s="59"/>
      <c r="BP115" s="59"/>
      <c r="BQ115" s="59"/>
      <c r="BR115" s="59"/>
      <c r="BS115" s="59"/>
      <c r="BT115" s="59"/>
      <c r="BU115" s="59"/>
      <c r="BV115" s="59"/>
      <c r="BW115" s="59"/>
      <c r="BX115" s="59"/>
      <c r="BY115" s="59"/>
      <c r="BZ115" s="59"/>
      <c r="CA115" s="59"/>
      <c r="CB115" s="59"/>
      <c r="CC115" s="59"/>
      <c r="CD115" s="59"/>
      <c r="CE115" s="59"/>
      <c r="CF115" s="59"/>
      <c r="CG115" s="59"/>
      <c r="CH115" s="59"/>
      <c r="CI115" s="59"/>
      <c r="CJ115" s="59"/>
      <c r="CK115" s="59"/>
      <c r="CL115" s="59"/>
      <c r="CM115" s="59"/>
      <c r="CN115" s="59"/>
      <c r="CO115" s="59"/>
      <c r="CP115" s="59"/>
      <c r="CQ115" s="59"/>
      <c r="CR115" s="59"/>
      <c r="CS115" s="59"/>
      <c r="CT115" s="59"/>
      <c r="CU115" s="59"/>
      <c r="CV115" s="59"/>
      <c r="CW115" s="59"/>
      <c r="CX115" s="59"/>
      <c r="CY115" s="59"/>
      <c r="CZ115" s="59"/>
      <c r="DA115" s="59"/>
      <c r="DB115" s="59"/>
      <c r="DC115" s="59"/>
      <c r="DD115" s="59"/>
      <c r="DE115" s="59"/>
      <c r="DF115" s="59"/>
      <c r="DG115" s="59"/>
      <c r="DH115" s="59"/>
      <c r="DI115" s="59"/>
      <c r="DJ115" s="59"/>
      <c r="DK115" s="59"/>
      <c r="DL115" s="59"/>
      <c r="DM115" s="59"/>
      <c r="DN115" s="59"/>
      <c r="DO115" s="59"/>
      <c r="DP115" s="59"/>
      <c r="DQ115" s="59"/>
      <c r="DR115" s="59"/>
      <c r="DS115" s="59"/>
      <c r="DT115" s="59"/>
      <c r="DU115" s="59"/>
      <c r="DV115" s="59"/>
      <c r="DW115" s="59"/>
      <c r="DX115" s="59"/>
      <c r="DY115" s="59"/>
      <c r="DZ115" s="59"/>
      <c r="EA115" s="59"/>
      <c r="EB115" s="59"/>
      <c r="EC115" s="59"/>
      <c r="ED115" s="59"/>
      <c r="EE115" s="59"/>
      <c r="EF115" s="59"/>
      <c r="EG115" s="59"/>
      <c r="EH115" s="59"/>
      <c r="EI115" s="59"/>
      <c r="EJ115" s="59"/>
      <c r="EK115" s="59"/>
      <c r="EL115" s="59"/>
      <c r="EM115" s="59"/>
      <c r="EN115" s="59"/>
    </row>
    <row r="116" spans="1:144" s="28" customFormat="1" ht="30" x14ac:dyDescent="0.4">
      <c r="A116" s="17"/>
      <c r="B116" s="17" t="s">
        <v>550</v>
      </c>
      <c r="C116" s="17" t="s">
        <v>345</v>
      </c>
      <c r="D116" s="18"/>
      <c r="E116" s="18">
        <v>6</v>
      </c>
      <c r="F116" s="18">
        <v>6</v>
      </c>
      <c r="G116" s="18"/>
      <c r="H116" s="92">
        <f>SUM(Tabla1[[#This Row],[PRIMER TRIMESTRE]:[CUARTO TRIMESTRE]])</f>
        <v>12</v>
      </c>
      <c r="I116" s="19">
        <v>75</v>
      </c>
      <c r="J116" s="19">
        <f>+H116*I116</f>
        <v>900</v>
      </c>
      <c r="K116" s="19"/>
      <c r="L116" s="17" t="s">
        <v>18</v>
      </c>
      <c r="M116" s="17" t="s">
        <v>346</v>
      </c>
      <c r="N116" s="19"/>
      <c r="O116" s="17"/>
      <c r="P116" s="59"/>
      <c r="Q116" s="59"/>
      <c r="R116" s="59"/>
      <c r="S116" s="59"/>
      <c r="T116" s="60" t="s">
        <v>120</v>
      </c>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c r="BG116" s="59"/>
      <c r="BH116" s="59"/>
      <c r="BI116" s="59"/>
      <c r="BJ116" s="59"/>
      <c r="BK116" s="59"/>
      <c r="BL116" s="59"/>
      <c r="BM116" s="59"/>
      <c r="BN116" s="59"/>
      <c r="BO116" s="59"/>
      <c r="BP116" s="59"/>
      <c r="BQ116" s="59"/>
      <c r="BR116" s="59"/>
      <c r="BS116" s="59"/>
      <c r="BT116" s="59"/>
      <c r="BU116" s="59"/>
      <c r="BV116" s="59"/>
      <c r="BW116" s="59"/>
      <c r="BX116" s="59"/>
      <c r="BY116" s="59"/>
      <c r="BZ116" s="59"/>
      <c r="CA116" s="59"/>
      <c r="CB116" s="59"/>
      <c r="CC116" s="59"/>
      <c r="CD116" s="59"/>
      <c r="CE116" s="59"/>
      <c r="CF116" s="59"/>
      <c r="CG116" s="59"/>
      <c r="CH116" s="59"/>
      <c r="CI116" s="59"/>
      <c r="CJ116" s="59"/>
      <c r="CK116" s="59"/>
      <c r="CL116" s="59"/>
      <c r="CM116" s="59"/>
      <c r="CN116" s="59"/>
      <c r="CO116" s="59"/>
      <c r="CP116" s="59"/>
      <c r="CQ116" s="59"/>
      <c r="CR116" s="59"/>
      <c r="CS116" s="59"/>
      <c r="CT116" s="59"/>
      <c r="CU116" s="59"/>
      <c r="CV116" s="59"/>
      <c r="CW116" s="59"/>
      <c r="CX116" s="59"/>
      <c r="CY116" s="59"/>
      <c r="CZ116" s="59"/>
      <c r="DA116" s="59"/>
      <c r="DB116" s="59"/>
      <c r="DC116" s="59"/>
      <c r="DD116" s="59"/>
      <c r="DE116" s="59"/>
      <c r="DF116" s="59"/>
      <c r="DG116" s="59"/>
      <c r="DH116" s="59"/>
      <c r="DI116" s="59"/>
      <c r="DJ116" s="59"/>
      <c r="DK116" s="59"/>
      <c r="DL116" s="59"/>
      <c r="DM116" s="59"/>
      <c r="DN116" s="59"/>
      <c r="DO116" s="59"/>
      <c r="DP116" s="59"/>
      <c r="DQ116" s="59"/>
      <c r="DR116" s="59"/>
      <c r="DS116" s="59"/>
      <c r="DT116" s="59"/>
      <c r="DU116" s="59"/>
      <c r="DV116" s="59"/>
      <c r="DW116" s="59"/>
      <c r="DX116" s="59"/>
      <c r="DY116" s="59"/>
      <c r="DZ116" s="59"/>
      <c r="EA116" s="59"/>
      <c r="EB116" s="59"/>
      <c r="EC116" s="59"/>
      <c r="ED116" s="59"/>
      <c r="EE116" s="59"/>
      <c r="EF116" s="59"/>
      <c r="EG116" s="59"/>
      <c r="EH116" s="59"/>
      <c r="EI116" s="59"/>
      <c r="EJ116" s="59"/>
      <c r="EK116" s="59"/>
      <c r="EL116" s="59"/>
      <c r="EM116" s="59"/>
      <c r="EN116" s="59"/>
    </row>
    <row r="117" spans="1:144" s="28" customFormat="1" ht="30" x14ac:dyDescent="0.4">
      <c r="A117" s="17"/>
      <c r="B117" s="17" t="s">
        <v>384</v>
      </c>
      <c r="C117" s="17" t="s">
        <v>345</v>
      </c>
      <c r="D117" s="18"/>
      <c r="E117" s="18">
        <v>50</v>
      </c>
      <c r="F117" s="18"/>
      <c r="G117" s="18">
        <v>50</v>
      </c>
      <c r="H117" s="92">
        <f>SUM(Tabla1[[#This Row],[PRIMER TRIMESTRE]:[CUARTO TRIMESTRE]])</f>
        <v>100</v>
      </c>
      <c r="I117" s="19">
        <v>300</v>
      </c>
      <c r="J117" s="19">
        <f t="shared" si="4"/>
        <v>30000</v>
      </c>
      <c r="K117" s="19"/>
      <c r="L117" s="17" t="s">
        <v>18</v>
      </c>
      <c r="M117" s="17" t="s">
        <v>346</v>
      </c>
      <c r="N117" s="19"/>
      <c r="O117" s="4"/>
      <c r="P117" s="59"/>
      <c r="Q117" s="59"/>
      <c r="R117" s="59"/>
      <c r="S117" s="59"/>
      <c r="T117" s="60" t="s">
        <v>121</v>
      </c>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c r="BG117" s="59"/>
      <c r="BH117" s="59"/>
      <c r="BI117" s="59"/>
      <c r="BJ117" s="59"/>
      <c r="BK117" s="59"/>
      <c r="BL117" s="59"/>
      <c r="BM117" s="59"/>
      <c r="BN117" s="59"/>
      <c r="BO117" s="59"/>
      <c r="BP117" s="59"/>
      <c r="BQ117" s="59"/>
      <c r="BR117" s="59"/>
      <c r="BS117" s="59"/>
      <c r="BT117" s="59"/>
      <c r="BU117" s="59"/>
      <c r="BV117" s="59"/>
      <c r="BW117" s="59"/>
      <c r="BX117" s="59"/>
      <c r="BY117" s="59"/>
      <c r="BZ117" s="59"/>
      <c r="CA117" s="59"/>
      <c r="CB117" s="59"/>
      <c r="CC117" s="59"/>
      <c r="CD117" s="59"/>
      <c r="CE117" s="59"/>
      <c r="CF117" s="59"/>
      <c r="CG117" s="59"/>
      <c r="CH117" s="59"/>
      <c r="CI117" s="59"/>
      <c r="CJ117" s="59"/>
      <c r="CK117" s="59"/>
      <c r="CL117" s="59"/>
      <c r="CM117" s="59"/>
      <c r="CN117" s="59"/>
      <c r="CO117" s="59"/>
      <c r="CP117" s="59"/>
      <c r="CQ117" s="59"/>
      <c r="CR117" s="59"/>
      <c r="CS117" s="59"/>
      <c r="CT117" s="59"/>
      <c r="CU117" s="59"/>
      <c r="CV117" s="59"/>
      <c r="CW117" s="59"/>
      <c r="CX117" s="59"/>
      <c r="CY117" s="59"/>
      <c r="CZ117" s="59"/>
      <c r="DA117" s="59"/>
      <c r="DB117" s="59"/>
      <c r="DC117" s="59"/>
      <c r="DD117" s="59"/>
      <c r="DE117" s="59"/>
      <c r="DF117" s="59"/>
      <c r="DG117" s="59"/>
      <c r="DH117" s="59"/>
      <c r="DI117" s="59"/>
      <c r="DJ117" s="59"/>
      <c r="DK117" s="59"/>
      <c r="DL117" s="59"/>
      <c r="DM117" s="59"/>
      <c r="DN117" s="59"/>
      <c r="DO117" s="59"/>
      <c r="DP117" s="59"/>
      <c r="DQ117" s="59"/>
      <c r="DR117" s="59"/>
      <c r="DS117" s="59"/>
      <c r="DT117" s="59"/>
      <c r="DU117" s="59"/>
      <c r="DV117" s="59"/>
      <c r="DW117" s="59"/>
      <c r="DX117" s="59"/>
      <c r="DY117" s="59"/>
      <c r="DZ117" s="59"/>
      <c r="EA117" s="59"/>
      <c r="EB117" s="59"/>
      <c r="EC117" s="59"/>
      <c r="ED117" s="59"/>
      <c r="EE117" s="59"/>
      <c r="EF117" s="59"/>
      <c r="EG117" s="59"/>
      <c r="EH117" s="59"/>
      <c r="EI117" s="59"/>
      <c r="EJ117" s="59"/>
      <c r="EK117" s="59"/>
      <c r="EL117" s="59"/>
      <c r="EM117" s="59"/>
      <c r="EN117" s="59"/>
    </row>
    <row r="118" spans="1:144" ht="30" x14ac:dyDescent="0.4">
      <c r="A118" s="17"/>
      <c r="B118" s="17" t="s">
        <v>546</v>
      </c>
      <c r="C118" s="17" t="s">
        <v>345</v>
      </c>
      <c r="D118" s="18"/>
      <c r="E118" s="18">
        <v>50</v>
      </c>
      <c r="F118" s="18"/>
      <c r="G118" s="18">
        <v>50</v>
      </c>
      <c r="H118" s="92">
        <f>SUM(Tabla1[[#This Row],[PRIMER TRIMESTRE]:[CUARTO TRIMESTRE]])</f>
        <v>100</v>
      </c>
      <c r="I118" s="19">
        <v>700</v>
      </c>
      <c r="J118" s="19">
        <f t="shared" si="4"/>
        <v>70000</v>
      </c>
      <c r="K118" s="19"/>
      <c r="L118" s="17" t="s">
        <v>18</v>
      </c>
      <c r="M118" s="17" t="s">
        <v>346</v>
      </c>
      <c r="N118" s="19"/>
      <c r="O118" s="4"/>
      <c r="T118" s="57" t="s">
        <v>122</v>
      </c>
    </row>
    <row r="119" spans="1:144" s="28" customFormat="1" ht="30" x14ac:dyDescent="0.4">
      <c r="A119" s="4"/>
      <c r="B119" s="17" t="s">
        <v>460</v>
      </c>
      <c r="C119" s="17" t="s">
        <v>345</v>
      </c>
      <c r="D119" s="18"/>
      <c r="E119" s="18">
        <v>15</v>
      </c>
      <c r="F119" s="18"/>
      <c r="G119" s="18">
        <v>15</v>
      </c>
      <c r="H119" s="92">
        <f>SUM(Tabla1[[#This Row],[PRIMER TRIMESTRE]:[CUARTO TRIMESTRE]])</f>
        <v>30</v>
      </c>
      <c r="I119" s="19">
        <v>150</v>
      </c>
      <c r="J119" s="19">
        <f>+H119*I119</f>
        <v>4500</v>
      </c>
      <c r="K119" s="5"/>
      <c r="L119" s="17" t="s">
        <v>18</v>
      </c>
      <c r="M119" s="17" t="s">
        <v>346</v>
      </c>
      <c r="N119" s="5"/>
      <c r="O119" s="4"/>
      <c r="P119" s="59"/>
      <c r="Q119" s="59"/>
      <c r="R119" s="59"/>
      <c r="S119" s="59"/>
      <c r="T119" s="60" t="s">
        <v>123</v>
      </c>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59"/>
      <c r="BB119" s="59"/>
      <c r="BC119" s="59"/>
      <c r="BD119" s="59"/>
      <c r="BE119" s="59"/>
      <c r="BF119" s="59"/>
      <c r="BG119" s="59"/>
      <c r="BH119" s="59"/>
      <c r="BI119" s="59"/>
      <c r="BJ119" s="59"/>
      <c r="BK119" s="59"/>
      <c r="BL119" s="59"/>
      <c r="BM119" s="59"/>
      <c r="BN119" s="59"/>
      <c r="BO119" s="59"/>
      <c r="BP119" s="59"/>
      <c r="BQ119" s="59"/>
      <c r="BR119" s="59"/>
      <c r="BS119" s="59"/>
      <c r="BT119" s="59"/>
      <c r="BU119" s="59"/>
      <c r="BV119" s="59"/>
      <c r="BW119" s="59"/>
      <c r="BX119" s="59"/>
      <c r="BY119" s="59"/>
      <c r="BZ119" s="59"/>
      <c r="CA119" s="59"/>
      <c r="CB119" s="59"/>
      <c r="CC119" s="59"/>
      <c r="CD119" s="59"/>
      <c r="CE119" s="59"/>
      <c r="CF119" s="59"/>
      <c r="CG119" s="59"/>
      <c r="CH119" s="59"/>
      <c r="CI119" s="59"/>
      <c r="CJ119" s="59"/>
      <c r="CK119" s="59"/>
      <c r="CL119" s="59"/>
      <c r="CM119" s="59"/>
      <c r="CN119" s="59"/>
      <c r="CO119" s="59"/>
      <c r="CP119" s="59"/>
      <c r="CQ119" s="59"/>
      <c r="CR119" s="59"/>
      <c r="CS119" s="59"/>
      <c r="CT119" s="59"/>
      <c r="CU119" s="59"/>
      <c r="CV119" s="59"/>
      <c r="CW119" s="59"/>
      <c r="CX119" s="59"/>
      <c r="CY119" s="59"/>
      <c r="CZ119" s="59"/>
      <c r="DA119" s="59"/>
      <c r="DB119" s="59"/>
      <c r="DC119" s="59"/>
      <c r="DD119" s="59"/>
      <c r="DE119" s="59"/>
      <c r="DF119" s="59"/>
      <c r="DG119" s="59"/>
      <c r="DH119" s="59"/>
      <c r="DI119" s="59"/>
      <c r="DJ119" s="59"/>
      <c r="DK119" s="59"/>
      <c r="DL119" s="59"/>
      <c r="DM119" s="59"/>
      <c r="DN119" s="59"/>
      <c r="DO119" s="59"/>
      <c r="DP119" s="59"/>
      <c r="DQ119" s="59"/>
      <c r="DR119" s="59"/>
      <c r="DS119" s="59"/>
      <c r="DT119" s="59"/>
      <c r="DU119" s="59"/>
      <c r="DV119" s="59"/>
      <c r="DW119" s="59"/>
      <c r="DX119" s="59"/>
      <c r="DY119" s="59"/>
      <c r="DZ119" s="59"/>
      <c r="EA119" s="59"/>
      <c r="EB119" s="59"/>
      <c r="EC119" s="59"/>
      <c r="ED119" s="59"/>
      <c r="EE119" s="59"/>
      <c r="EF119" s="59"/>
      <c r="EG119" s="59"/>
      <c r="EH119" s="59"/>
      <c r="EI119" s="59"/>
      <c r="EJ119" s="59"/>
      <c r="EK119" s="59"/>
      <c r="EL119" s="59"/>
      <c r="EM119" s="59"/>
      <c r="EN119" s="59"/>
    </row>
    <row r="120" spans="1:144" ht="30" x14ac:dyDescent="0.4">
      <c r="A120" s="17"/>
      <c r="B120" s="17" t="s">
        <v>446</v>
      </c>
      <c r="C120" s="17" t="s">
        <v>345</v>
      </c>
      <c r="D120" s="18">
        <v>10</v>
      </c>
      <c r="E120" s="18"/>
      <c r="F120" s="18">
        <v>10</v>
      </c>
      <c r="G120" s="18">
        <v>5</v>
      </c>
      <c r="H120" s="92">
        <f>SUM(Tabla1[[#This Row],[PRIMER TRIMESTRE]:[CUARTO TRIMESTRE]])</f>
        <v>25</v>
      </c>
      <c r="I120" s="19">
        <v>330</v>
      </c>
      <c r="J120" s="19">
        <f t="shared" si="4"/>
        <v>8250</v>
      </c>
      <c r="K120" s="19"/>
      <c r="L120" s="17" t="s">
        <v>18</v>
      </c>
      <c r="M120" s="17" t="s">
        <v>346</v>
      </c>
      <c r="N120" s="19"/>
      <c r="O120" s="4"/>
      <c r="T120" s="57" t="s">
        <v>124</v>
      </c>
    </row>
    <row r="121" spans="1:144" ht="30" x14ac:dyDescent="0.4">
      <c r="A121" s="17"/>
      <c r="B121" s="17" t="s">
        <v>548</v>
      </c>
      <c r="C121" s="17" t="s">
        <v>345</v>
      </c>
      <c r="D121" s="18">
        <v>6</v>
      </c>
      <c r="E121" s="18"/>
      <c r="F121" s="18">
        <v>6</v>
      </c>
      <c r="G121" s="18">
        <v>6</v>
      </c>
      <c r="H121" s="92">
        <f>SUM(Tabla1[[#This Row],[PRIMER TRIMESTRE]:[CUARTO TRIMESTRE]])</f>
        <v>18</v>
      </c>
      <c r="I121" s="19">
        <v>120</v>
      </c>
      <c r="J121" s="19">
        <f t="shared" ref="J121:J126" si="5">+H121*I121</f>
        <v>2160</v>
      </c>
      <c r="K121" s="19"/>
      <c r="L121" s="17" t="s">
        <v>18</v>
      </c>
      <c r="M121" s="17" t="s">
        <v>346</v>
      </c>
      <c r="N121" s="19"/>
      <c r="O121" s="17"/>
      <c r="T121" s="57" t="s">
        <v>125</v>
      </c>
    </row>
    <row r="122" spans="1:144" s="28" customFormat="1" ht="30" x14ac:dyDescent="0.4">
      <c r="A122" s="17"/>
      <c r="B122" s="17" t="s">
        <v>549</v>
      </c>
      <c r="C122" s="17" t="s">
        <v>345</v>
      </c>
      <c r="D122" s="18">
        <v>2</v>
      </c>
      <c r="E122" s="18"/>
      <c r="F122" s="18">
        <v>2</v>
      </c>
      <c r="G122" s="18"/>
      <c r="H122" s="92">
        <f>SUM(Tabla1[[#This Row],[PRIMER TRIMESTRE]:[CUARTO TRIMESTRE]])</f>
        <v>4</v>
      </c>
      <c r="I122" s="19">
        <v>300</v>
      </c>
      <c r="J122" s="19">
        <f t="shared" si="5"/>
        <v>1200</v>
      </c>
      <c r="K122" s="19"/>
      <c r="L122" s="17" t="s">
        <v>18</v>
      </c>
      <c r="M122" s="17" t="s">
        <v>346</v>
      </c>
      <c r="N122" s="19"/>
      <c r="O122" s="17"/>
      <c r="P122" s="59"/>
      <c r="Q122" s="59"/>
      <c r="R122" s="59"/>
      <c r="S122" s="59"/>
      <c r="T122" s="60" t="s">
        <v>126</v>
      </c>
      <c r="U122" s="59"/>
      <c r="V122" s="59"/>
      <c r="W122" s="59"/>
      <c r="X122" s="59"/>
      <c r="Y122" s="59"/>
      <c r="Z122" s="59"/>
      <c r="AA122" s="59"/>
      <c r="AB122" s="59"/>
      <c r="AC122" s="59"/>
      <c r="AD122" s="59"/>
      <c r="AE122" s="59"/>
      <c r="AF122" s="59"/>
      <c r="AG122" s="59"/>
      <c r="AH122" s="59"/>
      <c r="AI122" s="59"/>
      <c r="AJ122" s="59"/>
      <c r="AK122" s="59"/>
      <c r="AL122" s="59"/>
      <c r="AM122" s="59"/>
      <c r="AN122" s="59"/>
      <c r="AO122" s="59"/>
      <c r="AP122" s="59"/>
      <c r="AQ122" s="59"/>
      <c r="AR122" s="59"/>
      <c r="AS122" s="59"/>
      <c r="AT122" s="59"/>
      <c r="AU122" s="59"/>
      <c r="AV122" s="59"/>
      <c r="AW122" s="59"/>
      <c r="AX122" s="59"/>
      <c r="AY122" s="59"/>
      <c r="AZ122" s="59"/>
      <c r="BA122" s="59"/>
      <c r="BB122" s="59"/>
      <c r="BC122" s="59"/>
      <c r="BD122" s="59"/>
      <c r="BE122" s="59"/>
      <c r="BF122" s="59"/>
      <c r="BG122" s="59"/>
      <c r="BH122" s="59"/>
      <c r="BI122" s="59"/>
      <c r="BJ122" s="59"/>
      <c r="BK122" s="59"/>
      <c r="BL122" s="59"/>
      <c r="BM122" s="59"/>
      <c r="BN122" s="59"/>
      <c r="BO122" s="59"/>
      <c r="BP122" s="59"/>
      <c r="BQ122" s="59"/>
      <c r="BR122" s="59"/>
      <c r="BS122" s="59"/>
      <c r="BT122" s="59"/>
      <c r="BU122" s="59"/>
      <c r="BV122" s="59"/>
      <c r="BW122" s="59"/>
      <c r="BX122" s="59"/>
      <c r="BY122" s="59"/>
      <c r="BZ122" s="59"/>
      <c r="CA122" s="59"/>
      <c r="CB122" s="59"/>
      <c r="CC122" s="59"/>
      <c r="CD122" s="59"/>
      <c r="CE122" s="59"/>
      <c r="CF122" s="59"/>
      <c r="CG122" s="59"/>
      <c r="CH122" s="59"/>
      <c r="CI122" s="59"/>
      <c r="CJ122" s="59"/>
      <c r="CK122" s="59"/>
      <c r="CL122" s="59"/>
      <c r="CM122" s="59"/>
      <c r="CN122" s="59"/>
      <c r="CO122" s="59"/>
      <c r="CP122" s="59"/>
      <c r="CQ122" s="59"/>
      <c r="CR122" s="59"/>
      <c r="CS122" s="59"/>
      <c r="CT122" s="59"/>
      <c r="CU122" s="59"/>
      <c r="CV122" s="59"/>
      <c r="CW122" s="59"/>
      <c r="CX122" s="59"/>
      <c r="CY122" s="59"/>
      <c r="CZ122" s="59"/>
      <c r="DA122" s="59"/>
      <c r="DB122" s="59"/>
      <c r="DC122" s="59"/>
      <c r="DD122" s="59"/>
      <c r="DE122" s="59"/>
      <c r="DF122" s="59"/>
      <c r="DG122" s="59"/>
      <c r="DH122" s="59"/>
      <c r="DI122" s="59"/>
      <c r="DJ122" s="59"/>
      <c r="DK122" s="59"/>
      <c r="DL122" s="59"/>
      <c r="DM122" s="59"/>
      <c r="DN122" s="59"/>
      <c r="DO122" s="59"/>
      <c r="DP122" s="59"/>
      <c r="DQ122" s="59"/>
      <c r="DR122" s="59"/>
      <c r="DS122" s="59"/>
      <c r="DT122" s="59"/>
      <c r="DU122" s="59"/>
      <c r="DV122" s="59"/>
      <c r="DW122" s="59"/>
      <c r="DX122" s="59"/>
      <c r="DY122" s="59"/>
      <c r="DZ122" s="59"/>
      <c r="EA122" s="59"/>
      <c r="EB122" s="59"/>
      <c r="EC122" s="59"/>
      <c r="ED122" s="59"/>
      <c r="EE122" s="59"/>
      <c r="EF122" s="59"/>
      <c r="EG122" s="59"/>
      <c r="EH122" s="59"/>
      <c r="EI122" s="59"/>
      <c r="EJ122" s="59"/>
      <c r="EK122" s="59"/>
      <c r="EL122" s="59"/>
      <c r="EM122" s="59"/>
      <c r="EN122" s="59"/>
    </row>
    <row r="123" spans="1:144" ht="30" x14ac:dyDescent="0.4">
      <c r="A123" s="17"/>
      <c r="B123" s="17" t="s">
        <v>557</v>
      </c>
      <c r="C123" s="17" t="s">
        <v>345</v>
      </c>
      <c r="D123" s="18">
        <v>4</v>
      </c>
      <c r="E123" s="18"/>
      <c r="F123" s="18">
        <v>4</v>
      </c>
      <c r="G123" s="18"/>
      <c r="H123" s="92">
        <f>SUM(Tabla1[[#This Row],[PRIMER TRIMESTRE]:[CUARTO TRIMESTRE]])</f>
        <v>8</v>
      </c>
      <c r="I123" s="19">
        <v>200</v>
      </c>
      <c r="J123" s="19">
        <f t="shared" si="5"/>
        <v>1600</v>
      </c>
      <c r="K123" s="19"/>
      <c r="L123" s="17" t="s">
        <v>18</v>
      </c>
      <c r="M123" s="17" t="s">
        <v>346</v>
      </c>
      <c r="N123" s="19"/>
      <c r="O123" s="17"/>
      <c r="T123" s="57" t="s">
        <v>127</v>
      </c>
    </row>
    <row r="124" spans="1:144" s="28" customFormat="1" ht="30" x14ac:dyDescent="0.4">
      <c r="A124" s="17"/>
      <c r="B124" s="17" t="s">
        <v>558</v>
      </c>
      <c r="C124" s="17" t="s">
        <v>526</v>
      </c>
      <c r="D124" s="18"/>
      <c r="E124" s="18">
        <v>20</v>
      </c>
      <c r="F124" s="18"/>
      <c r="G124" s="18">
        <v>20</v>
      </c>
      <c r="H124" s="92">
        <f>SUM(Tabla1[[#This Row],[PRIMER TRIMESTRE]:[CUARTO TRIMESTRE]])</f>
        <v>40</v>
      </c>
      <c r="I124" s="19">
        <v>350</v>
      </c>
      <c r="J124" s="19">
        <f t="shared" si="5"/>
        <v>14000</v>
      </c>
      <c r="K124" s="19"/>
      <c r="L124" s="17" t="s">
        <v>18</v>
      </c>
      <c r="M124" s="17" t="s">
        <v>346</v>
      </c>
      <c r="N124" s="19"/>
      <c r="O124" s="17"/>
      <c r="P124" s="59"/>
      <c r="Q124" s="59"/>
      <c r="R124" s="59"/>
      <c r="S124" s="59"/>
      <c r="T124" s="60" t="s">
        <v>128</v>
      </c>
      <c r="U124" s="59"/>
      <c r="V124" s="59"/>
      <c r="W124" s="59"/>
      <c r="X124" s="59"/>
      <c r="Y124" s="59"/>
      <c r="Z124" s="59"/>
      <c r="AA124" s="59"/>
      <c r="AB124" s="59"/>
      <c r="AC124" s="59"/>
      <c r="AD124" s="59"/>
      <c r="AE124" s="59"/>
      <c r="AF124" s="59"/>
      <c r="AG124" s="59"/>
      <c r="AH124" s="59"/>
      <c r="AI124" s="59"/>
      <c r="AJ124" s="59"/>
      <c r="AK124" s="59"/>
      <c r="AL124" s="59"/>
      <c r="AM124" s="59"/>
      <c r="AN124" s="59"/>
      <c r="AO124" s="59"/>
      <c r="AP124" s="59"/>
      <c r="AQ124" s="59"/>
      <c r="AR124" s="59"/>
      <c r="AS124" s="59"/>
      <c r="AT124" s="59"/>
      <c r="AU124" s="59"/>
      <c r="AV124" s="59"/>
      <c r="AW124" s="59"/>
      <c r="AX124" s="59"/>
      <c r="AY124" s="59"/>
      <c r="AZ124" s="59"/>
      <c r="BA124" s="59"/>
      <c r="BB124" s="59"/>
      <c r="BC124" s="59"/>
      <c r="BD124" s="59"/>
      <c r="BE124" s="59"/>
      <c r="BF124" s="59"/>
      <c r="BG124" s="59"/>
      <c r="BH124" s="59"/>
      <c r="BI124" s="59"/>
      <c r="BJ124" s="59"/>
      <c r="BK124" s="59"/>
      <c r="BL124" s="59"/>
      <c r="BM124" s="59"/>
      <c r="BN124" s="59"/>
      <c r="BO124" s="59"/>
      <c r="BP124" s="59"/>
      <c r="BQ124" s="59"/>
      <c r="BR124" s="59"/>
      <c r="BS124" s="59"/>
      <c r="BT124" s="59"/>
      <c r="BU124" s="59"/>
      <c r="BV124" s="59"/>
      <c r="BW124" s="59"/>
      <c r="BX124" s="59"/>
      <c r="BY124" s="59"/>
      <c r="BZ124" s="59"/>
      <c r="CA124" s="59"/>
      <c r="CB124" s="59"/>
      <c r="CC124" s="59"/>
      <c r="CD124" s="59"/>
      <c r="CE124" s="59"/>
      <c r="CF124" s="59"/>
      <c r="CG124" s="59"/>
      <c r="CH124" s="59"/>
      <c r="CI124" s="59"/>
      <c r="CJ124" s="59"/>
      <c r="CK124" s="59"/>
      <c r="CL124" s="59"/>
      <c r="CM124" s="59"/>
      <c r="CN124" s="59"/>
      <c r="CO124" s="59"/>
      <c r="CP124" s="59"/>
      <c r="CQ124" s="59"/>
      <c r="CR124" s="59"/>
      <c r="CS124" s="59"/>
      <c r="CT124" s="59"/>
      <c r="CU124" s="59"/>
      <c r="CV124" s="59"/>
      <c r="CW124" s="59"/>
      <c r="CX124" s="59"/>
      <c r="CY124" s="59"/>
      <c r="CZ124" s="59"/>
      <c r="DA124" s="59"/>
      <c r="DB124" s="59"/>
      <c r="DC124" s="59"/>
      <c r="DD124" s="59"/>
      <c r="DE124" s="59"/>
      <c r="DF124" s="59"/>
      <c r="DG124" s="59"/>
      <c r="DH124" s="59"/>
      <c r="DI124" s="59"/>
      <c r="DJ124" s="59"/>
      <c r="DK124" s="59"/>
      <c r="DL124" s="59"/>
      <c r="DM124" s="59"/>
      <c r="DN124" s="59"/>
      <c r="DO124" s="59"/>
      <c r="DP124" s="59"/>
      <c r="DQ124" s="59"/>
      <c r="DR124" s="59"/>
      <c r="DS124" s="59"/>
      <c r="DT124" s="59"/>
      <c r="DU124" s="59"/>
      <c r="DV124" s="59"/>
      <c r="DW124" s="59"/>
      <c r="DX124" s="59"/>
      <c r="DY124" s="59"/>
      <c r="DZ124" s="59"/>
      <c r="EA124" s="59"/>
      <c r="EB124" s="59"/>
      <c r="EC124" s="59"/>
      <c r="ED124" s="59"/>
      <c r="EE124" s="59"/>
      <c r="EF124" s="59"/>
      <c r="EG124" s="59"/>
      <c r="EH124" s="59"/>
      <c r="EI124" s="59"/>
      <c r="EJ124" s="59"/>
      <c r="EK124" s="59"/>
      <c r="EL124" s="59"/>
      <c r="EM124" s="59"/>
      <c r="EN124" s="59"/>
    </row>
    <row r="125" spans="1:144" s="28" customFormat="1" ht="30" x14ac:dyDescent="0.4">
      <c r="A125" s="17"/>
      <c r="B125" s="17" t="s">
        <v>559</v>
      </c>
      <c r="C125" s="17" t="s">
        <v>526</v>
      </c>
      <c r="D125" s="18"/>
      <c r="E125" s="18">
        <v>20</v>
      </c>
      <c r="F125" s="18"/>
      <c r="G125" s="18">
        <v>20</v>
      </c>
      <c r="H125" s="92">
        <f>SUM(Tabla1[[#This Row],[PRIMER TRIMESTRE]:[CUARTO TRIMESTRE]])</f>
        <v>40</v>
      </c>
      <c r="I125" s="19">
        <v>450</v>
      </c>
      <c r="J125" s="19">
        <f t="shared" si="5"/>
        <v>18000</v>
      </c>
      <c r="K125" s="19"/>
      <c r="L125" s="17" t="s">
        <v>18</v>
      </c>
      <c r="M125" s="17" t="s">
        <v>346</v>
      </c>
      <c r="N125" s="19"/>
      <c r="O125" s="17"/>
      <c r="P125" s="59"/>
      <c r="Q125" s="59"/>
      <c r="R125" s="59"/>
      <c r="S125" s="59"/>
      <c r="T125" s="60" t="s">
        <v>129</v>
      </c>
      <c r="U125" s="59"/>
      <c r="V125" s="59"/>
      <c r="W125" s="59"/>
      <c r="X125" s="59"/>
      <c r="Y125" s="59"/>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59"/>
      <c r="BP125" s="59"/>
      <c r="BQ125" s="59"/>
      <c r="BR125" s="59"/>
      <c r="BS125" s="59"/>
      <c r="BT125" s="59"/>
      <c r="BU125" s="59"/>
      <c r="BV125" s="59"/>
      <c r="BW125" s="59"/>
      <c r="BX125" s="59"/>
      <c r="BY125" s="59"/>
      <c r="BZ125" s="59"/>
      <c r="CA125" s="59"/>
      <c r="CB125" s="59"/>
      <c r="CC125" s="59"/>
      <c r="CD125" s="59"/>
      <c r="CE125" s="59"/>
      <c r="CF125" s="59"/>
      <c r="CG125" s="59"/>
      <c r="CH125" s="59"/>
      <c r="CI125" s="59"/>
      <c r="CJ125" s="59"/>
      <c r="CK125" s="59"/>
      <c r="CL125" s="59"/>
      <c r="CM125" s="59"/>
      <c r="CN125" s="59"/>
      <c r="CO125" s="59"/>
      <c r="CP125" s="59"/>
      <c r="CQ125" s="59"/>
      <c r="CR125" s="59"/>
      <c r="CS125" s="59"/>
      <c r="CT125" s="59"/>
      <c r="CU125" s="59"/>
      <c r="CV125" s="59"/>
      <c r="CW125" s="59"/>
      <c r="CX125" s="59"/>
      <c r="CY125" s="59"/>
      <c r="CZ125" s="59"/>
      <c r="DA125" s="59"/>
      <c r="DB125" s="59"/>
      <c r="DC125" s="59"/>
      <c r="DD125" s="59"/>
      <c r="DE125" s="59"/>
      <c r="DF125" s="59"/>
      <c r="DG125" s="59"/>
      <c r="DH125" s="59"/>
      <c r="DI125" s="59"/>
      <c r="DJ125" s="59"/>
      <c r="DK125" s="59"/>
      <c r="DL125" s="59"/>
      <c r="DM125" s="59"/>
      <c r="DN125" s="59"/>
      <c r="DO125" s="59"/>
      <c r="DP125" s="59"/>
      <c r="DQ125" s="59"/>
      <c r="DR125" s="59"/>
      <c r="DS125" s="59"/>
      <c r="DT125" s="59"/>
      <c r="DU125" s="59"/>
      <c r="DV125" s="59"/>
      <c r="DW125" s="59"/>
      <c r="DX125" s="59"/>
      <c r="DY125" s="59"/>
      <c r="DZ125" s="59"/>
      <c r="EA125" s="59"/>
      <c r="EB125" s="59"/>
      <c r="EC125" s="59"/>
      <c r="ED125" s="59"/>
      <c r="EE125" s="59"/>
      <c r="EF125" s="59"/>
      <c r="EG125" s="59"/>
      <c r="EH125" s="59"/>
      <c r="EI125" s="59"/>
      <c r="EJ125" s="59"/>
      <c r="EK125" s="59"/>
      <c r="EL125" s="59"/>
      <c r="EM125" s="59"/>
      <c r="EN125" s="59"/>
    </row>
    <row r="126" spans="1:144" ht="30" x14ac:dyDescent="0.4">
      <c r="A126" s="17"/>
      <c r="B126" s="17" t="s">
        <v>560</v>
      </c>
      <c r="C126" s="17" t="s">
        <v>526</v>
      </c>
      <c r="D126" s="18"/>
      <c r="E126" s="18">
        <v>6</v>
      </c>
      <c r="F126" s="18"/>
      <c r="G126" s="18">
        <v>6</v>
      </c>
      <c r="H126" s="92">
        <f>SUM(Tabla1[[#This Row],[PRIMER TRIMESTRE]:[CUARTO TRIMESTRE]])</f>
        <v>12</v>
      </c>
      <c r="I126" s="19">
        <v>2</v>
      </c>
      <c r="J126" s="19">
        <f t="shared" si="5"/>
        <v>24</v>
      </c>
      <c r="K126" s="19"/>
      <c r="L126" s="17" t="s">
        <v>18</v>
      </c>
      <c r="M126" s="17" t="s">
        <v>346</v>
      </c>
      <c r="N126" s="19"/>
      <c r="O126" s="17"/>
      <c r="T126" s="57" t="s">
        <v>130</v>
      </c>
    </row>
    <row r="127" spans="1:144" ht="30" x14ac:dyDescent="0.4">
      <c r="A127" s="17"/>
      <c r="B127" s="17" t="s">
        <v>385</v>
      </c>
      <c r="C127" s="17" t="s">
        <v>345</v>
      </c>
      <c r="D127" s="18">
        <v>10</v>
      </c>
      <c r="E127" s="18">
        <v>10</v>
      </c>
      <c r="F127" s="18">
        <v>10</v>
      </c>
      <c r="G127" s="18">
        <v>10</v>
      </c>
      <c r="H127" s="92">
        <f>SUM(Tabla1[[#This Row],[PRIMER TRIMESTRE]:[CUARTO TRIMESTRE]])</f>
        <v>40</v>
      </c>
      <c r="I127" s="19">
        <v>85</v>
      </c>
      <c r="J127" s="19">
        <f t="shared" si="4"/>
        <v>3400</v>
      </c>
      <c r="K127" s="19"/>
      <c r="L127" s="17" t="s">
        <v>18</v>
      </c>
      <c r="M127" s="17" t="s">
        <v>346</v>
      </c>
      <c r="N127" s="19"/>
      <c r="O127" s="4"/>
      <c r="T127" s="57" t="s">
        <v>131</v>
      </c>
    </row>
    <row r="128" spans="1:144" ht="30" x14ac:dyDescent="0.4">
      <c r="A128" s="17"/>
      <c r="B128" s="17" t="s">
        <v>386</v>
      </c>
      <c r="C128" s="17" t="s">
        <v>345</v>
      </c>
      <c r="D128" s="18">
        <v>40</v>
      </c>
      <c r="E128" s="18">
        <v>40</v>
      </c>
      <c r="F128" s="18">
        <v>40</v>
      </c>
      <c r="G128" s="18">
        <v>40</v>
      </c>
      <c r="H128" s="92">
        <f>SUM(Tabla1[[#This Row],[PRIMER TRIMESTRE]:[CUARTO TRIMESTRE]])</f>
        <v>160</v>
      </c>
      <c r="I128" s="19">
        <v>100</v>
      </c>
      <c r="J128" s="19">
        <f t="shared" si="4"/>
        <v>16000</v>
      </c>
      <c r="K128" s="19"/>
      <c r="L128" s="17" t="s">
        <v>18</v>
      </c>
      <c r="M128" s="17" t="s">
        <v>346</v>
      </c>
      <c r="N128" s="19"/>
      <c r="O128" s="4"/>
      <c r="T128" s="57" t="s">
        <v>132</v>
      </c>
    </row>
    <row r="129" spans="1:144" ht="30" x14ac:dyDescent="0.4">
      <c r="A129" s="17"/>
      <c r="B129" s="17" t="s">
        <v>387</v>
      </c>
      <c r="C129" s="17" t="s">
        <v>345</v>
      </c>
      <c r="D129" s="18">
        <v>15</v>
      </c>
      <c r="E129" s="18"/>
      <c r="F129" s="18">
        <v>15</v>
      </c>
      <c r="G129" s="18"/>
      <c r="H129" s="92">
        <f>SUM(Tabla1[[#This Row],[PRIMER TRIMESTRE]:[CUARTO TRIMESTRE]])</f>
        <v>30</v>
      </c>
      <c r="I129" s="19">
        <v>120</v>
      </c>
      <c r="J129" s="19">
        <f t="shared" si="4"/>
        <v>3600</v>
      </c>
      <c r="K129" s="19"/>
      <c r="L129" s="17" t="s">
        <v>18</v>
      </c>
      <c r="M129" s="17" t="s">
        <v>346</v>
      </c>
      <c r="N129" s="19"/>
      <c r="O129" s="4"/>
      <c r="T129" s="57" t="s">
        <v>133</v>
      </c>
    </row>
    <row r="130" spans="1:144" ht="30" x14ac:dyDescent="0.4">
      <c r="A130" s="17"/>
      <c r="B130" s="17" t="s">
        <v>556</v>
      </c>
      <c r="C130" s="17" t="s">
        <v>345</v>
      </c>
      <c r="D130" s="18"/>
      <c r="E130" s="18">
        <v>2</v>
      </c>
      <c r="F130" s="18">
        <v>2</v>
      </c>
      <c r="G130" s="18"/>
      <c r="H130" s="92">
        <f>SUM(Tabla1[[#This Row],[PRIMER TRIMESTRE]:[CUARTO TRIMESTRE]])</f>
        <v>4</v>
      </c>
      <c r="I130" s="19">
        <v>350</v>
      </c>
      <c r="J130" s="19">
        <f>+H130*I130</f>
        <v>1400</v>
      </c>
      <c r="K130" s="19"/>
      <c r="L130" s="17" t="s">
        <v>18</v>
      </c>
      <c r="M130" s="17" t="s">
        <v>346</v>
      </c>
      <c r="N130" s="19"/>
      <c r="O130" s="17"/>
      <c r="T130" s="57" t="s">
        <v>134</v>
      </c>
    </row>
    <row r="131" spans="1:144" ht="30" x14ac:dyDescent="0.4">
      <c r="A131" s="17"/>
      <c r="B131" s="17" t="s">
        <v>547</v>
      </c>
      <c r="C131" s="17" t="s">
        <v>345</v>
      </c>
      <c r="D131" s="18">
        <v>4</v>
      </c>
      <c r="E131" s="18"/>
      <c r="F131" s="18">
        <v>4</v>
      </c>
      <c r="G131" s="18"/>
      <c r="H131" s="92">
        <f>SUM(Tabla1[[#This Row],[PRIMER TRIMESTRE]:[CUARTO TRIMESTRE]])</f>
        <v>8</v>
      </c>
      <c r="I131" s="19">
        <v>560</v>
      </c>
      <c r="J131" s="19">
        <f>+H131*I131</f>
        <v>4480</v>
      </c>
      <c r="K131" s="19"/>
      <c r="L131" s="17" t="s">
        <v>18</v>
      </c>
      <c r="M131" s="17" t="s">
        <v>346</v>
      </c>
      <c r="N131" s="19"/>
      <c r="O131" s="17"/>
      <c r="T131" s="57" t="s">
        <v>135</v>
      </c>
    </row>
    <row r="132" spans="1:144" ht="30" x14ac:dyDescent="0.4">
      <c r="A132" s="17"/>
      <c r="B132" s="17" t="s">
        <v>388</v>
      </c>
      <c r="C132" s="17" t="s">
        <v>345</v>
      </c>
      <c r="D132" s="18">
        <v>10</v>
      </c>
      <c r="E132" s="18">
        <v>10</v>
      </c>
      <c r="F132" s="18">
        <v>10</v>
      </c>
      <c r="G132" s="18">
        <v>10</v>
      </c>
      <c r="H132" s="92">
        <f>SUM(Tabla1[[#This Row],[PRIMER TRIMESTRE]:[CUARTO TRIMESTRE]])</f>
        <v>40</v>
      </c>
      <c r="I132" s="19">
        <v>350</v>
      </c>
      <c r="J132" s="19">
        <f t="shared" si="4"/>
        <v>14000</v>
      </c>
      <c r="K132" s="19"/>
      <c r="L132" s="17" t="s">
        <v>18</v>
      </c>
      <c r="M132" s="17" t="s">
        <v>346</v>
      </c>
      <c r="N132" s="19"/>
      <c r="O132" s="4"/>
      <c r="T132" s="57" t="s">
        <v>136</v>
      </c>
    </row>
    <row r="133" spans="1:144" ht="30" x14ac:dyDescent="0.4">
      <c r="A133" s="17"/>
      <c r="B133" s="17" t="s">
        <v>553</v>
      </c>
      <c r="C133" s="17" t="s">
        <v>345</v>
      </c>
      <c r="D133" s="18">
        <v>10</v>
      </c>
      <c r="E133" s="18">
        <v>10</v>
      </c>
      <c r="F133" s="18"/>
      <c r="G133" s="18">
        <v>10</v>
      </c>
      <c r="H133" s="92">
        <f>SUM(Tabla1[[#This Row],[PRIMER TRIMESTRE]:[CUARTO TRIMESTRE]])</f>
        <v>30</v>
      </c>
      <c r="I133" s="19">
        <v>15</v>
      </c>
      <c r="J133" s="19">
        <f t="shared" si="4"/>
        <v>450</v>
      </c>
      <c r="K133" s="19"/>
      <c r="L133" s="17" t="s">
        <v>18</v>
      </c>
      <c r="M133" s="17" t="s">
        <v>346</v>
      </c>
      <c r="N133" s="19"/>
      <c r="O133" s="4"/>
      <c r="T133" s="57" t="s">
        <v>137</v>
      </c>
    </row>
    <row r="134" spans="1:144" ht="30" x14ac:dyDescent="0.4">
      <c r="A134" s="17"/>
      <c r="B134" s="17" t="s">
        <v>389</v>
      </c>
      <c r="C134" s="17" t="s">
        <v>526</v>
      </c>
      <c r="D134" s="18">
        <v>10</v>
      </c>
      <c r="E134" s="18"/>
      <c r="F134" s="18">
        <v>10</v>
      </c>
      <c r="G134" s="18"/>
      <c r="H134" s="92">
        <f>SUM(Tabla1[[#This Row],[PRIMER TRIMESTRE]:[CUARTO TRIMESTRE]])</f>
        <v>20</v>
      </c>
      <c r="I134" s="19">
        <v>35</v>
      </c>
      <c r="J134" s="19">
        <f t="shared" si="4"/>
        <v>700</v>
      </c>
      <c r="K134" s="19"/>
      <c r="L134" s="17" t="s">
        <v>18</v>
      </c>
      <c r="M134" s="17" t="s">
        <v>346</v>
      </c>
      <c r="N134" s="19"/>
      <c r="O134" s="4"/>
      <c r="T134" s="57" t="s">
        <v>138</v>
      </c>
    </row>
    <row r="135" spans="1:144" s="28" customFormat="1" ht="30" x14ac:dyDescent="0.4">
      <c r="A135" s="17"/>
      <c r="B135" s="17" t="s">
        <v>390</v>
      </c>
      <c r="C135" s="17" t="s">
        <v>345</v>
      </c>
      <c r="D135" s="18">
        <v>10</v>
      </c>
      <c r="E135" s="18"/>
      <c r="F135" s="18">
        <v>10</v>
      </c>
      <c r="G135" s="18"/>
      <c r="H135" s="92">
        <f>SUM(Tabla1[[#This Row],[PRIMER TRIMESTRE]:[CUARTO TRIMESTRE]])</f>
        <v>20</v>
      </c>
      <c r="I135" s="19">
        <v>270</v>
      </c>
      <c r="J135" s="19">
        <f t="shared" si="4"/>
        <v>5400</v>
      </c>
      <c r="K135" s="19"/>
      <c r="L135" s="17" t="s">
        <v>18</v>
      </c>
      <c r="M135" s="17" t="s">
        <v>346</v>
      </c>
      <c r="N135" s="19"/>
      <c r="O135" s="4"/>
      <c r="P135" s="59"/>
      <c r="Q135" s="59"/>
      <c r="R135" s="59"/>
      <c r="S135" s="59"/>
      <c r="T135" s="60" t="s">
        <v>139</v>
      </c>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c r="AV135" s="59"/>
      <c r="AW135" s="59"/>
      <c r="AX135" s="59"/>
      <c r="AY135" s="59"/>
      <c r="AZ135" s="59"/>
      <c r="BA135" s="59"/>
      <c r="BB135" s="59"/>
      <c r="BC135" s="59"/>
      <c r="BD135" s="59"/>
      <c r="BE135" s="59"/>
      <c r="BF135" s="59"/>
      <c r="BG135" s="59"/>
      <c r="BH135" s="59"/>
      <c r="BI135" s="59"/>
      <c r="BJ135" s="59"/>
      <c r="BK135" s="59"/>
      <c r="BL135" s="59"/>
      <c r="BM135" s="59"/>
      <c r="BN135" s="59"/>
      <c r="BO135" s="59"/>
      <c r="BP135" s="59"/>
      <c r="BQ135" s="59"/>
      <c r="BR135" s="59"/>
      <c r="BS135" s="59"/>
      <c r="BT135" s="59"/>
      <c r="BU135" s="59"/>
      <c r="BV135" s="59"/>
      <c r="BW135" s="59"/>
      <c r="BX135" s="59"/>
      <c r="BY135" s="59"/>
      <c r="BZ135" s="59"/>
      <c r="CA135" s="59"/>
      <c r="CB135" s="59"/>
      <c r="CC135" s="59"/>
      <c r="CD135" s="59"/>
      <c r="CE135" s="59"/>
      <c r="CF135" s="59"/>
      <c r="CG135" s="59"/>
      <c r="CH135" s="59"/>
      <c r="CI135" s="59"/>
      <c r="CJ135" s="59"/>
      <c r="CK135" s="59"/>
      <c r="CL135" s="59"/>
      <c r="CM135" s="59"/>
      <c r="CN135" s="59"/>
      <c r="CO135" s="59"/>
      <c r="CP135" s="59"/>
      <c r="CQ135" s="59"/>
      <c r="CR135" s="59"/>
      <c r="CS135" s="59"/>
      <c r="CT135" s="59"/>
      <c r="CU135" s="59"/>
      <c r="CV135" s="59"/>
      <c r="CW135" s="59"/>
      <c r="CX135" s="59"/>
      <c r="CY135" s="59"/>
      <c r="CZ135" s="59"/>
      <c r="DA135" s="59"/>
      <c r="DB135" s="59"/>
      <c r="DC135" s="59"/>
      <c r="DD135" s="59"/>
      <c r="DE135" s="59"/>
      <c r="DF135" s="59"/>
      <c r="DG135" s="59"/>
      <c r="DH135" s="59"/>
      <c r="DI135" s="59"/>
      <c r="DJ135" s="59"/>
      <c r="DK135" s="59"/>
      <c r="DL135" s="59"/>
      <c r="DM135" s="59"/>
      <c r="DN135" s="59"/>
      <c r="DO135" s="59"/>
      <c r="DP135" s="59"/>
      <c r="DQ135" s="59"/>
      <c r="DR135" s="59"/>
      <c r="DS135" s="59"/>
      <c r="DT135" s="59"/>
      <c r="DU135" s="59"/>
      <c r="DV135" s="59"/>
      <c r="DW135" s="59"/>
      <c r="DX135" s="59"/>
      <c r="DY135" s="59"/>
      <c r="DZ135" s="59"/>
      <c r="EA135" s="59"/>
      <c r="EB135" s="59"/>
      <c r="EC135" s="59"/>
      <c r="ED135" s="59"/>
      <c r="EE135" s="59"/>
      <c r="EF135" s="59"/>
      <c r="EG135" s="59"/>
      <c r="EH135" s="59"/>
      <c r="EI135" s="59"/>
      <c r="EJ135" s="59"/>
      <c r="EK135" s="59"/>
      <c r="EL135" s="59"/>
      <c r="EM135" s="59"/>
      <c r="EN135" s="59"/>
    </row>
    <row r="136" spans="1:144" s="95" customFormat="1" ht="30" x14ac:dyDescent="0.4">
      <c r="A136" s="17"/>
      <c r="B136" s="17" t="s">
        <v>603</v>
      </c>
      <c r="C136" s="17" t="s">
        <v>526</v>
      </c>
      <c r="D136" s="18">
        <v>15</v>
      </c>
      <c r="E136" s="18">
        <v>15</v>
      </c>
      <c r="F136" s="18">
        <v>15</v>
      </c>
      <c r="G136" s="18">
        <v>15</v>
      </c>
      <c r="H136" s="92">
        <f>SUM(Tabla1[[#This Row],[PRIMER TRIMESTRE]:[CUARTO TRIMESTRE]])</f>
        <v>60</v>
      </c>
      <c r="I136" s="19">
        <v>30</v>
      </c>
      <c r="J136" s="19">
        <f>+H136*I136</f>
        <v>1800</v>
      </c>
      <c r="K136" s="19"/>
      <c r="L136" s="17" t="s">
        <v>18</v>
      </c>
      <c r="M136" s="97" t="s">
        <v>346</v>
      </c>
      <c r="N136" s="19"/>
      <c r="O136" s="17"/>
      <c r="P136" s="59"/>
      <c r="Q136" s="59"/>
      <c r="R136" s="59"/>
      <c r="S136" s="59"/>
      <c r="T136" s="60"/>
      <c r="U136" s="59"/>
      <c r="V136" s="59"/>
      <c r="W136" s="59"/>
      <c r="X136" s="59"/>
      <c r="Y136" s="59"/>
      <c r="Z136" s="59"/>
      <c r="AA136" s="59"/>
      <c r="AB136" s="59"/>
      <c r="AC136" s="59"/>
      <c r="AD136" s="59"/>
      <c r="AE136" s="59"/>
      <c r="AF136" s="59"/>
      <c r="AG136" s="59"/>
      <c r="AH136" s="59"/>
      <c r="AI136" s="59"/>
      <c r="AJ136" s="59"/>
      <c r="AK136" s="59"/>
      <c r="AL136" s="59"/>
      <c r="AM136" s="59"/>
      <c r="AN136" s="59"/>
      <c r="AO136" s="59"/>
      <c r="AP136" s="59"/>
      <c r="AQ136" s="59"/>
      <c r="AR136" s="59"/>
      <c r="AS136" s="59"/>
      <c r="AT136" s="59"/>
      <c r="AU136" s="59"/>
      <c r="AV136" s="59"/>
      <c r="AW136" s="59"/>
      <c r="AX136" s="59"/>
      <c r="AY136" s="59"/>
      <c r="AZ136" s="59"/>
      <c r="BA136" s="59"/>
      <c r="BB136" s="59"/>
      <c r="BC136" s="59"/>
      <c r="BD136" s="59"/>
      <c r="BE136" s="59"/>
      <c r="BF136" s="59"/>
      <c r="BG136" s="59"/>
      <c r="BH136" s="59"/>
      <c r="BI136" s="59"/>
      <c r="BJ136" s="59"/>
      <c r="BK136" s="59"/>
      <c r="BL136" s="59"/>
      <c r="BM136" s="59"/>
      <c r="BN136" s="59"/>
      <c r="BO136" s="59"/>
      <c r="BP136" s="59"/>
      <c r="BQ136" s="59"/>
      <c r="BR136" s="59"/>
      <c r="BS136" s="59"/>
      <c r="BT136" s="59"/>
      <c r="BU136" s="59"/>
      <c r="BV136" s="59"/>
      <c r="BW136" s="59"/>
      <c r="BX136" s="59"/>
      <c r="BY136" s="59"/>
      <c r="BZ136" s="59"/>
      <c r="CA136" s="59"/>
      <c r="CB136" s="59"/>
      <c r="CC136" s="59"/>
      <c r="CD136" s="59"/>
      <c r="CE136" s="59"/>
      <c r="CF136" s="59"/>
      <c r="CG136" s="59"/>
      <c r="CH136" s="59"/>
      <c r="CI136" s="59"/>
      <c r="CJ136" s="59"/>
      <c r="CK136" s="59"/>
      <c r="CL136" s="59"/>
      <c r="CM136" s="59"/>
      <c r="CN136" s="59"/>
      <c r="CO136" s="59"/>
      <c r="CP136" s="59"/>
      <c r="CQ136" s="59"/>
      <c r="CR136" s="59"/>
      <c r="CS136" s="59"/>
      <c r="CT136" s="59"/>
      <c r="CU136" s="59"/>
      <c r="CV136" s="59"/>
      <c r="CW136" s="59"/>
      <c r="CX136" s="59"/>
      <c r="CY136" s="59"/>
      <c r="CZ136" s="59"/>
      <c r="DA136" s="59"/>
      <c r="DB136" s="59"/>
      <c r="DC136" s="59"/>
      <c r="DD136" s="59"/>
      <c r="DE136" s="59"/>
      <c r="DF136" s="59"/>
      <c r="DG136" s="59"/>
      <c r="DH136" s="59"/>
      <c r="DI136" s="59"/>
      <c r="DJ136" s="59"/>
      <c r="DK136" s="59"/>
      <c r="DL136" s="59"/>
      <c r="DM136" s="59"/>
      <c r="DN136" s="59"/>
      <c r="DO136" s="59"/>
      <c r="DP136" s="59"/>
      <c r="DQ136" s="59"/>
      <c r="DR136" s="59"/>
      <c r="DS136" s="59"/>
      <c r="DT136" s="59"/>
      <c r="DU136" s="59"/>
      <c r="DV136" s="59"/>
      <c r="DW136" s="59"/>
      <c r="DX136" s="59"/>
      <c r="DY136" s="59"/>
      <c r="DZ136" s="59"/>
      <c r="EA136" s="59"/>
      <c r="EB136" s="59"/>
      <c r="EC136" s="59"/>
      <c r="ED136" s="59"/>
      <c r="EE136" s="59"/>
      <c r="EF136" s="59"/>
      <c r="EG136" s="59"/>
      <c r="EH136" s="59"/>
      <c r="EI136" s="59"/>
      <c r="EJ136" s="59"/>
      <c r="EK136" s="59"/>
      <c r="EL136" s="59"/>
      <c r="EM136" s="59"/>
      <c r="EN136" s="59"/>
    </row>
    <row r="137" spans="1:144" ht="30" x14ac:dyDescent="0.4">
      <c r="A137" s="17"/>
      <c r="B137" s="17" t="s">
        <v>391</v>
      </c>
      <c r="C137" s="17" t="s">
        <v>345</v>
      </c>
      <c r="D137" s="18">
        <v>10</v>
      </c>
      <c r="E137" s="18"/>
      <c r="F137" s="18">
        <v>10</v>
      </c>
      <c r="G137" s="18"/>
      <c r="H137" s="92">
        <f>SUM(Tabla1[[#This Row],[PRIMER TRIMESTRE]:[CUARTO TRIMESTRE]])</f>
        <v>20</v>
      </c>
      <c r="I137" s="19">
        <v>50</v>
      </c>
      <c r="J137" s="19">
        <f t="shared" si="4"/>
        <v>1000</v>
      </c>
      <c r="K137" s="19"/>
      <c r="L137" s="17" t="s">
        <v>18</v>
      </c>
      <c r="M137" s="17" t="s">
        <v>346</v>
      </c>
      <c r="N137" s="19"/>
      <c r="O137" s="4"/>
      <c r="T137" s="57" t="s">
        <v>140</v>
      </c>
    </row>
    <row r="138" spans="1:144" s="28" customFormat="1" ht="30" x14ac:dyDescent="0.4">
      <c r="A138" s="17"/>
      <c r="B138" s="17" t="s">
        <v>392</v>
      </c>
      <c r="C138" s="17" t="s">
        <v>345</v>
      </c>
      <c r="D138" s="18">
        <v>5</v>
      </c>
      <c r="E138" s="18">
        <v>5</v>
      </c>
      <c r="F138" s="18">
        <v>5</v>
      </c>
      <c r="G138" s="18">
        <v>5</v>
      </c>
      <c r="H138" s="92">
        <f>SUM(Tabla1[[#This Row],[PRIMER TRIMESTRE]:[CUARTO TRIMESTRE]])</f>
        <v>20</v>
      </c>
      <c r="I138" s="19">
        <v>300</v>
      </c>
      <c r="J138" s="19">
        <f t="shared" si="4"/>
        <v>6000</v>
      </c>
      <c r="K138" s="19"/>
      <c r="L138" s="17" t="s">
        <v>18</v>
      </c>
      <c r="M138" s="17" t="s">
        <v>346</v>
      </c>
      <c r="N138" s="19"/>
      <c r="O138" s="4"/>
      <c r="P138" s="59"/>
      <c r="Q138" s="59"/>
      <c r="R138" s="59"/>
      <c r="S138" s="59"/>
      <c r="T138" s="60" t="s">
        <v>141</v>
      </c>
      <c r="U138" s="59"/>
      <c r="V138" s="59"/>
      <c r="W138" s="59"/>
      <c r="X138" s="59"/>
      <c r="Y138" s="59"/>
      <c r="Z138" s="59"/>
      <c r="AA138" s="59"/>
      <c r="AB138" s="59"/>
      <c r="AC138" s="59"/>
      <c r="AD138" s="59"/>
      <c r="AE138" s="59"/>
      <c r="AF138" s="59"/>
      <c r="AG138" s="59"/>
      <c r="AH138" s="59"/>
      <c r="AI138" s="59"/>
      <c r="AJ138" s="59"/>
      <c r="AK138" s="59"/>
      <c r="AL138" s="59"/>
      <c r="AM138" s="59"/>
      <c r="AN138" s="59"/>
      <c r="AO138" s="59"/>
      <c r="AP138" s="59"/>
      <c r="AQ138" s="59"/>
      <c r="AR138" s="59"/>
      <c r="AS138" s="59"/>
      <c r="AT138" s="59"/>
      <c r="AU138" s="59"/>
      <c r="AV138" s="59"/>
      <c r="AW138" s="59"/>
      <c r="AX138" s="59"/>
      <c r="AY138" s="59"/>
      <c r="AZ138" s="59"/>
      <c r="BA138" s="59"/>
      <c r="BB138" s="59"/>
      <c r="BC138" s="59"/>
      <c r="BD138" s="59"/>
      <c r="BE138" s="59"/>
      <c r="BF138" s="59"/>
      <c r="BG138" s="59"/>
      <c r="BH138" s="59"/>
      <c r="BI138" s="59"/>
      <c r="BJ138" s="59"/>
      <c r="BK138" s="59"/>
      <c r="BL138" s="59"/>
      <c r="BM138" s="59"/>
      <c r="BN138" s="59"/>
      <c r="BO138" s="59"/>
      <c r="BP138" s="59"/>
      <c r="BQ138" s="59"/>
      <c r="BR138" s="59"/>
      <c r="BS138" s="59"/>
      <c r="BT138" s="59"/>
      <c r="BU138" s="59"/>
      <c r="BV138" s="59"/>
      <c r="BW138" s="59"/>
      <c r="BX138" s="59"/>
      <c r="BY138" s="59"/>
      <c r="BZ138" s="59"/>
      <c r="CA138" s="59"/>
      <c r="CB138" s="59"/>
      <c r="CC138" s="59"/>
      <c r="CD138" s="59"/>
      <c r="CE138" s="59"/>
      <c r="CF138" s="59"/>
      <c r="CG138" s="59"/>
      <c r="CH138" s="59"/>
      <c r="CI138" s="59"/>
      <c r="CJ138" s="59"/>
      <c r="CK138" s="59"/>
      <c r="CL138" s="59"/>
      <c r="CM138" s="59"/>
      <c r="CN138" s="59"/>
      <c r="CO138" s="59"/>
      <c r="CP138" s="59"/>
      <c r="CQ138" s="59"/>
      <c r="CR138" s="59"/>
      <c r="CS138" s="59"/>
      <c r="CT138" s="59"/>
      <c r="CU138" s="59"/>
      <c r="CV138" s="59"/>
      <c r="CW138" s="59"/>
      <c r="CX138" s="59"/>
      <c r="CY138" s="59"/>
      <c r="CZ138" s="59"/>
      <c r="DA138" s="59"/>
      <c r="DB138" s="59"/>
      <c r="DC138" s="59"/>
      <c r="DD138" s="59"/>
      <c r="DE138" s="59"/>
      <c r="DF138" s="59"/>
      <c r="DG138" s="59"/>
      <c r="DH138" s="59"/>
      <c r="DI138" s="59"/>
      <c r="DJ138" s="59"/>
      <c r="DK138" s="59"/>
      <c r="DL138" s="59"/>
      <c r="DM138" s="59"/>
      <c r="DN138" s="59"/>
      <c r="DO138" s="59"/>
      <c r="DP138" s="59"/>
      <c r="DQ138" s="59"/>
      <c r="DR138" s="59"/>
      <c r="DS138" s="59"/>
      <c r="DT138" s="59"/>
      <c r="DU138" s="59"/>
      <c r="DV138" s="59"/>
      <c r="DW138" s="59"/>
      <c r="DX138" s="59"/>
      <c r="DY138" s="59"/>
      <c r="DZ138" s="59"/>
      <c r="EA138" s="59"/>
      <c r="EB138" s="59"/>
      <c r="EC138" s="59"/>
      <c r="ED138" s="59"/>
      <c r="EE138" s="59"/>
      <c r="EF138" s="59"/>
      <c r="EG138" s="59"/>
      <c r="EH138" s="59"/>
      <c r="EI138" s="59"/>
      <c r="EJ138" s="59"/>
      <c r="EK138" s="59"/>
      <c r="EL138" s="59"/>
      <c r="EM138" s="59"/>
      <c r="EN138" s="59"/>
    </row>
    <row r="139" spans="1:144" ht="30" x14ac:dyDescent="0.4">
      <c r="A139" s="17"/>
      <c r="B139" s="17" t="s">
        <v>393</v>
      </c>
      <c r="C139" s="17" t="s">
        <v>345</v>
      </c>
      <c r="D139" s="18"/>
      <c r="E139" s="18">
        <v>30</v>
      </c>
      <c r="F139" s="18"/>
      <c r="G139" s="18">
        <v>30</v>
      </c>
      <c r="H139" s="92">
        <f>SUM(Tabla1[[#This Row],[PRIMER TRIMESTRE]:[CUARTO TRIMESTRE]])</f>
        <v>60</v>
      </c>
      <c r="I139" s="19">
        <v>30</v>
      </c>
      <c r="J139" s="19">
        <f t="shared" si="4"/>
        <v>1800</v>
      </c>
      <c r="K139" s="19"/>
      <c r="L139" s="17" t="s">
        <v>18</v>
      </c>
      <c r="M139" s="17" t="s">
        <v>346</v>
      </c>
      <c r="N139" s="19"/>
      <c r="O139" s="4"/>
      <c r="T139" s="57" t="s">
        <v>142</v>
      </c>
    </row>
    <row r="140" spans="1:144" ht="30" x14ac:dyDescent="0.4">
      <c r="A140" s="17"/>
      <c r="B140" s="17" t="s">
        <v>394</v>
      </c>
      <c r="C140" s="17" t="s">
        <v>526</v>
      </c>
      <c r="D140" s="18">
        <v>40</v>
      </c>
      <c r="E140" s="18"/>
      <c r="F140" s="18">
        <v>40</v>
      </c>
      <c r="G140" s="18"/>
      <c r="H140" s="92">
        <f>SUM(Tabla1[[#This Row],[PRIMER TRIMESTRE]:[CUARTO TRIMESTRE]])</f>
        <v>80</v>
      </c>
      <c r="I140" s="19">
        <v>80</v>
      </c>
      <c r="J140" s="19">
        <f t="shared" si="4"/>
        <v>6400</v>
      </c>
      <c r="K140" s="19"/>
      <c r="L140" s="17" t="s">
        <v>18</v>
      </c>
      <c r="M140" s="17" t="s">
        <v>346</v>
      </c>
      <c r="N140" s="19"/>
      <c r="O140" s="4"/>
      <c r="T140" s="57" t="s">
        <v>143</v>
      </c>
    </row>
    <row r="141" spans="1:144" ht="30" x14ac:dyDescent="0.4">
      <c r="A141" s="17"/>
      <c r="B141" s="17" t="s">
        <v>395</v>
      </c>
      <c r="C141" s="17" t="s">
        <v>345</v>
      </c>
      <c r="D141" s="18"/>
      <c r="E141" s="18">
        <v>100</v>
      </c>
      <c r="F141" s="18"/>
      <c r="G141" s="18">
        <v>100</v>
      </c>
      <c r="H141" s="92">
        <f>SUM(Tabla1[[#This Row],[PRIMER TRIMESTRE]:[CUARTO TRIMESTRE]])</f>
        <v>200</v>
      </c>
      <c r="I141" s="19">
        <v>40</v>
      </c>
      <c r="J141" s="19">
        <f t="shared" ref="J141:J177" si="6">+H141*I141</f>
        <v>8000</v>
      </c>
      <c r="K141" s="19"/>
      <c r="L141" s="17" t="s">
        <v>18</v>
      </c>
      <c r="M141" s="17" t="s">
        <v>346</v>
      </c>
      <c r="N141" s="19"/>
      <c r="O141" s="4"/>
      <c r="T141" s="57" t="s">
        <v>144</v>
      </c>
    </row>
    <row r="142" spans="1:144" ht="30" x14ac:dyDescent="0.4">
      <c r="A142" s="17"/>
      <c r="B142" s="17" t="s">
        <v>396</v>
      </c>
      <c r="C142" s="17" t="s">
        <v>345</v>
      </c>
      <c r="D142" s="18"/>
      <c r="E142" s="18">
        <v>50</v>
      </c>
      <c r="F142" s="18"/>
      <c r="G142" s="18">
        <v>50</v>
      </c>
      <c r="H142" s="92">
        <f>SUM(Tabla1[[#This Row],[PRIMER TRIMESTRE]:[CUARTO TRIMESTRE]])</f>
        <v>100</v>
      </c>
      <c r="I142" s="19">
        <v>55</v>
      </c>
      <c r="J142" s="19">
        <f t="shared" si="6"/>
        <v>5500</v>
      </c>
      <c r="K142" s="19"/>
      <c r="L142" s="17" t="s">
        <v>18</v>
      </c>
      <c r="M142" s="17" t="s">
        <v>346</v>
      </c>
      <c r="N142" s="19"/>
      <c r="O142" s="4"/>
      <c r="T142" s="57" t="s">
        <v>145</v>
      </c>
    </row>
    <row r="143" spans="1:144" ht="30" x14ac:dyDescent="0.4">
      <c r="A143" s="17"/>
      <c r="B143" s="17" t="s">
        <v>525</v>
      </c>
      <c r="C143" s="17" t="s">
        <v>526</v>
      </c>
      <c r="D143" s="18">
        <v>2</v>
      </c>
      <c r="E143" s="18"/>
      <c r="F143" s="18">
        <v>1</v>
      </c>
      <c r="G143" s="18"/>
      <c r="H143" s="92">
        <f>SUM(Tabla1[[#This Row],[PRIMER TRIMESTRE]:[CUARTO TRIMESTRE]])</f>
        <v>3</v>
      </c>
      <c r="I143" s="19">
        <v>250</v>
      </c>
      <c r="J143" s="19">
        <f t="shared" si="6"/>
        <v>750</v>
      </c>
      <c r="K143" s="19"/>
      <c r="L143" s="17" t="s">
        <v>18</v>
      </c>
      <c r="M143" s="17" t="s">
        <v>346</v>
      </c>
      <c r="N143" s="19"/>
      <c r="O143" s="17"/>
      <c r="T143" s="57" t="s">
        <v>146</v>
      </c>
    </row>
    <row r="144" spans="1:144" ht="30" x14ac:dyDescent="0.4">
      <c r="A144" s="17"/>
      <c r="B144" s="17" t="s">
        <v>397</v>
      </c>
      <c r="C144" s="17" t="s">
        <v>345</v>
      </c>
      <c r="D144" s="18">
        <v>30</v>
      </c>
      <c r="E144" s="18"/>
      <c r="F144" s="18">
        <v>30</v>
      </c>
      <c r="G144" s="18"/>
      <c r="H144" s="92">
        <f>SUM(Tabla1[[#This Row],[PRIMER TRIMESTRE]:[CUARTO TRIMESTRE]])</f>
        <v>60</v>
      </c>
      <c r="I144" s="19">
        <v>15</v>
      </c>
      <c r="J144" s="19">
        <f t="shared" si="6"/>
        <v>900</v>
      </c>
      <c r="K144" s="19"/>
      <c r="L144" s="17" t="s">
        <v>18</v>
      </c>
      <c r="M144" s="17" t="s">
        <v>346</v>
      </c>
      <c r="N144" s="19"/>
      <c r="O144" s="4"/>
      <c r="T144" s="57" t="s">
        <v>147</v>
      </c>
    </row>
    <row r="145" spans="1:144" s="28" customFormat="1" ht="30" x14ac:dyDescent="0.4">
      <c r="A145" s="17"/>
      <c r="B145" s="17" t="s">
        <v>555</v>
      </c>
      <c r="C145" s="17" t="s">
        <v>345</v>
      </c>
      <c r="D145" s="18">
        <v>10</v>
      </c>
      <c r="E145" s="18">
        <v>10</v>
      </c>
      <c r="F145" s="18">
        <v>10</v>
      </c>
      <c r="G145" s="18">
        <v>10</v>
      </c>
      <c r="H145" s="92">
        <f>SUM(Tabla1[[#This Row],[PRIMER TRIMESTRE]:[CUARTO TRIMESTRE]])</f>
        <v>40</v>
      </c>
      <c r="I145" s="19">
        <v>30</v>
      </c>
      <c r="J145" s="19">
        <f t="shared" si="6"/>
        <v>1200</v>
      </c>
      <c r="K145" s="19"/>
      <c r="L145" s="17" t="s">
        <v>18</v>
      </c>
      <c r="M145" s="17" t="s">
        <v>346</v>
      </c>
      <c r="N145" s="19"/>
      <c r="O145" s="17"/>
      <c r="P145" s="59"/>
      <c r="Q145" s="59"/>
      <c r="R145" s="59"/>
      <c r="S145" s="59"/>
      <c r="T145" s="60" t="s">
        <v>148</v>
      </c>
      <c r="U145" s="59"/>
      <c r="V145" s="59"/>
      <c r="W145" s="59"/>
      <c r="X145" s="59"/>
      <c r="Y145" s="59"/>
      <c r="Z145" s="59"/>
      <c r="AA145" s="59"/>
      <c r="AB145" s="59"/>
      <c r="AC145" s="59"/>
      <c r="AD145" s="59"/>
      <c r="AE145" s="59"/>
      <c r="AF145" s="59"/>
      <c r="AG145" s="59"/>
      <c r="AH145" s="59"/>
      <c r="AI145" s="59"/>
      <c r="AJ145" s="59"/>
      <c r="AK145" s="59"/>
      <c r="AL145" s="59"/>
      <c r="AM145" s="59"/>
      <c r="AN145" s="59"/>
      <c r="AO145" s="59"/>
      <c r="AP145" s="59"/>
      <c r="AQ145" s="59"/>
      <c r="AR145" s="59"/>
      <c r="AS145" s="59"/>
      <c r="AT145" s="59"/>
      <c r="AU145" s="59"/>
      <c r="AV145" s="59"/>
      <c r="AW145" s="59"/>
      <c r="AX145" s="59"/>
      <c r="AY145" s="59"/>
      <c r="AZ145" s="59"/>
      <c r="BA145" s="59"/>
      <c r="BB145" s="59"/>
      <c r="BC145" s="59"/>
      <c r="BD145" s="59"/>
      <c r="BE145" s="59"/>
      <c r="BF145" s="59"/>
      <c r="BG145" s="59"/>
      <c r="BH145" s="59"/>
      <c r="BI145" s="59"/>
      <c r="BJ145" s="59"/>
      <c r="BK145" s="59"/>
      <c r="BL145" s="59"/>
      <c r="BM145" s="59"/>
      <c r="BN145" s="59"/>
      <c r="BO145" s="59"/>
      <c r="BP145" s="59"/>
      <c r="BQ145" s="59"/>
      <c r="BR145" s="59"/>
      <c r="BS145" s="59"/>
      <c r="BT145" s="59"/>
      <c r="BU145" s="59"/>
      <c r="BV145" s="59"/>
      <c r="BW145" s="59"/>
      <c r="BX145" s="59"/>
      <c r="BY145" s="59"/>
      <c r="BZ145" s="59"/>
      <c r="CA145" s="59"/>
      <c r="CB145" s="59"/>
      <c r="CC145" s="59"/>
      <c r="CD145" s="59"/>
      <c r="CE145" s="59"/>
      <c r="CF145" s="59"/>
      <c r="CG145" s="59"/>
      <c r="CH145" s="59"/>
      <c r="CI145" s="59"/>
      <c r="CJ145" s="59"/>
      <c r="CK145" s="59"/>
      <c r="CL145" s="59"/>
      <c r="CM145" s="59"/>
      <c r="CN145" s="59"/>
      <c r="CO145" s="59"/>
      <c r="CP145" s="59"/>
      <c r="CQ145" s="59"/>
      <c r="CR145" s="59"/>
      <c r="CS145" s="59"/>
      <c r="CT145" s="59"/>
      <c r="CU145" s="59"/>
      <c r="CV145" s="59"/>
      <c r="CW145" s="59"/>
      <c r="CX145" s="59"/>
      <c r="CY145" s="59"/>
      <c r="CZ145" s="59"/>
      <c r="DA145" s="59"/>
      <c r="DB145" s="59"/>
      <c r="DC145" s="59"/>
      <c r="DD145" s="59"/>
      <c r="DE145" s="59"/>
      <c r="DF145" s="59"/>
      <c r="DG145" s="59"/>
      <c r="DH145" s="59"/>
      <c r="DI145" s="59"/>
      <c r="DJ145" s="59"/>
      <c r="DK145" s="59"/>
      <c r="DL145" s="59"/>
      <c r="DM145" s="59"/>
      <c r="DN145" s="59"/>
      <c r="DO145" s="59"/>
      <c r="DP145" s="59"/>
      <c r="DQ145" s="59"/>
      <c r="DR145" s="59"/>
      <c r="DS145" s="59"/>
      <c r="DT145" s="59"/>
      <c r="DU145" s="59"/>
      <c r="DV145" s="59"/>
      <c r="DW145" s="59"/>
      <c r="DX145" s="59"/>
      <c r="DY145" s="59"/>
      <c r="DZ145" s="59"/>
      <c r="EA145" s="59"/>
      <c r="EB145" s="59"/>
      <c r="EC145" s="59"/>
      <c r="ED145" s="59"/>
      <c r="EE145" s="59"/>
      <c r="EF145" s="59"/>
      <c r="EG145" s="59"/>
      <c r="EH145" s="59"/>
      <c r="EI145" s="59"/>
      <c r="EJ145" s="59"/>
      <c r="EK145" s="59"/>
      <c r="EL145" s="59"/>
      <c r="EM145" s="59"/>
      <c r="EN145" s="59"/>
    </row>
    <row r="146" spans="1:144" s="28" customFormat="1" ht="30" x14ac:dyDescent="0.4">
      <c r="A146" s="17"/>
      <c r="B146" s="17" t="s">
        <v>398</v>
      </c>
      <c r="C146" s="17" t="s">
        <v>345</v>
      </c>
      <c r="D146" s="18">
        <v>10</v>
      </c>
      <c r="E146" s="18">
        <v>10</v>
      </c>
      <c r="F146" s="18">
        <v>10</v>
      </c>
      <c r="G146" s="18">
        <v>10</v>
      </c>
      <c r="H146" s="92">
        <f>SUM(Tabla1[[#This Row],[PRIMER TRIMESTRE]:[CUARTO TRIMESTRE]])</f>
        <v>40</v>
      </c>
      <c r="I146" s="19">
        <v>30</v>
      </c>
      <c r="J146" s="19">
        <f t="shared" si="6"/>
        <v>1200</v>
      </c>
      <c r="K146" s="19"/>
      <c r="L146" s="17" t="s">
        <v>18</v>
      </c>
      <c r="M146" s="17" t="s">
        <v>346</v>
      </c>
      <c r="N146" s="19"/>
      <c r="O146" s="4"/>
      <c r="P146" s="59"/>
      <c r="Q146" s="59"/>
      <c r="R146" s="59"/>
      <c r="S146" s="59"/>
      <c r="T146" s="60" t="s">
        <v>149</v>
      </c>
      <c r="U146" s="59"/>
      <c r="V146" s="59"/>
      <c r="W146" s="59"/>
      <c r="X146" s="59"/>
      <c r="Y146" s="59"/>
      <c r="Z146" s="59"/>
      <c r="AA146" s="59"/>
      <c r="AB146" s="59"/>
      <c r="AC146" s="59"/>
      <c r="AD146" s="59"/>
      <c r="AE146" s="59"/>
      <c r="AF146" s="59"/>
      <c r="AG146" s="59"/>
      <c r="AH146" s="59"/>
      <c r="AI146" s="59"/>
      <c r="AJ146" s="59"/>
      <c r="AK146" s="59"/>
      <c r="AL146" s="59"/>
      <c r="AM146" s="59"/>
      <c r="AN146" s="59"/>
      <c r="AO146" s="59"/>
      <c r="AP146" s="59"/>
      <c r="AQ146" s="59"/>
      <c r="AR146" s="59"/>
      <c r="AS146" s="59"/>
      <c r="AT146" s="59"/>
      <c r="AU146" s="59"/>
      <c r="AV146" s="59"/>
      <c r="AW146" s="59"/>
      <c r="AX146" s="59"/>
      <c r="AY146" s="59"/>
      <c r="AZ146" s="59"/>
      <c r="BA146" s="59"/>
      <c r="BB146" s="59"/>
      <c r="BC146" s="59"/>
      <c r="BD146" s="59"/>
      <c r="BE146" s="59"/>
      <c r="BF146" s="59"/>
      <c r="BG146" s="59"/>
      <c r="BH146" s="59"/>
      <c r="BI146" s="59"/>
      <c r="BJ146" s="59"/>
      <c r="BK146" s="59"/>
      <c r="BL146" s="59"/>
      <c r="BM146" s="59"/>
      <c r="BN146" s="59"/>
      <c r="BO146" s="59"/>
      <c r="BP146" s="59"/>
      <c r="BQ146" s="59"/>
      <c r="BR146" s="59"/>
      <c r="BS146" s="59"/>
      <c r="BT146" s="59"/>
      <c r="BU146" s="59"/>
      <c r="BV146" s="59"/>
      <c r="BW146" s="59"/>
      <c r="BX146" s="59"/>
      <c r="BY146" s="59"/>
      <c r="BZ146" s="59"/>
      <c r="CA146" s="59"/>
      <c r="CB146" s="59"/>
      <c r="CC146" s="59"/>
      <c r="CD146" s="59"/>
      <c r="CE146" s="59"/>
      <c r="CF146" s="59"/>
      <c r="CG146" s="59"/>
      <c r="CH146" s="59"/>
      <c r="CI146" s="59"/>
      <c r="CJ146" s="59"/>
      <c r="CK146" s="59"/>
      <c r="CL146" s="59"/>
      <c r="CM146" s="59"/>
      <c r="CN146" s="59"/>
      <c r="CO146" s="59"/>
      <c r="CP146" s="59"/>
      <c r="CQ146" s="59"/>
      <c r="CR146" s="59"/>
      <c r="CS146" s="59"/>
      <c r="CT146" s="59"/>
      <c r="CU146" s="59"/>
      <c r="CV146" s="59"/>
      <c r="CW146" s="59"/>
      <c r="CX146" s="59"/>
      <c r="CY146" s="59"/>
      <c r="CZ146" s="59"/>
      <c r="DA146" s="59"/>
      <c r="DB146" s="59"/>
      <c r="DC146" s="59"/>
      <c r="DD146" s="59"/>
      <c r="DE146" s="59"/>
      <c r="DF146" s="59"/>
      <c r="DG146" s="59"/>
      <c r="DH146" s="59"/>
      <c r="DI146" s="59"/>
      <c r="DJ146" s="59"/>
      <c r="DK146" s="59"/>
      <c r="DL146" s="59"/>
      <c r="DM146" s="59"/>
      <c r="DN146" s="59"/>
      <c r="DO146" s="59"/>
      <c r="DP146" s="59"/>
      <c r="DQ146" s="59"/>
      <c r="DR146" s="59"/>
      <c r="DS146" s="59"/>
      <c r="DT146" s="59"/>
      <c r="DU146" s="59"/>
      <c r="DV146" s="59"/>
      <c r="DW146" s="59"/>
      <c r="DX146" s="59"/>
      <c r="DY146" s="59"/>
      <c r="DZ146" s="59"/>
      <c r="EA146" s="59"/>
      <c r="EB146" s="59"/>
      <c r="EC146" s="59"/>
      <c r="ED146" s="59"/>
      <c r="EE146" s="59"/>
      <c r="EF146" s="59"/>
      <c r="EG146" s="59"/>
      <c r="EH146" s="59"/>
      <c r="EI146" s="59"/>
      <c r="EJ146" s="59"/>
      <c r="EK146" s="59"/>
      <c r="EL146" s="59"/>
      <c r="EM146" s="59"/>
      <c r="EN146" s="59"/>
    </row>
    <row r="147" spans="1:144" s="28" customFormat="1" ht="30" x14ac:dyDescent="0.4">
      <c r="A147" s="17"/>
      <c r="B147" s="17" t="s">
        <v>399</v>
      </c>
      <c r="C147" s="17" t="s">
        <v>345</v>
      </c>
      <c r="D147" s="18"/>
      <c r="E147" s="18">
        <v>50</v>
      </c>
      <c r="F147" s="18"/>
      <c r="G147" s="18">
        <v>50</v>
      </c>
      <c r="H147" s="92">
        <f>SUM(Tabla1[[#This Row],[PRIMER TRIMESTRE]:[CUARTO TRIMESTRE]])</f>
        <v>100</v>
      </c>
      <c r="I147" s="19">
        <v>35</v>
      </c>
      <c r="J147" s="19">
        <f t="shared" si="6"/>
        <v>3500</v>
      </c>
      <c r="K147" s="19"/>
      <c r="L147" s="17" t="s">
        <v>18</v>
      </c>
      <c r="M147" s="17" t="s">
        <v>346</v>
      </c>
      <c r="N147" s="19"/>
      <c r="O147" s="4"/>
      <c r="P147" s="59"/>
      <c r="Q147" s="59"/>
      <c r="R147" s="59"/>
      <c r="S147" s="59"/>
      <c r="T147" s="60" t="s">
        <v>150</v>
      </c>
      <c r="U147" s="59"/>
      <c r="V147" s="59"/>
      <c r="W147" s="59"/>
      <c r="X147" s="59"/>
      <c r="Y147" s="59"/>
      <c r="Z147" s="59"/>
      <c r="AA147" s="59"/>
      <c r="AB147" s="59"/>
      <c r="AC147" s="59"/>
      <c r="AD147" s="59"/>
      <c r="AE147" s="59"/>
      <c r="AF147" s="59"/>
      <c r="AG147" s="59"/>
      <c r="AH147" s="59"/>
      <c r="AI147" s="59"/>
      <c r="AJ147" s="59"/>
      <c r="AK147" s="59"/>
      <c r="AL147" s="59"/>
      <c r="AM147" s="59"/>
      <c r="AN147" s="59"/>
      <c r="AO147" s="59"/>
      <c r="AP147" s="59"/>
      <c r="AQ147" s="59"/>
      <c r="AR147" s="59"/>
      <c r="AS147" s="59"/>
      <c r="AT147" s="59"/>
      <c r="AU147" s="59"/>
      <c r="AV147" s="59"/>
      <c r="AW147" s="59"/>
      <c r="AX147" s="59"/>
      <c r="AY147" s="59"/>
      <c r="AZ147" s="59"/>
      <c r="BA147" s="59"/>
      <c r="BB147" s="59"/>
      <c r="BC147" s="59"/>
      <c r="BD147" s="59"/>
      <c r="BE147" s="59"/>
      <c r="BF147" s="59"/>
      <c r="BG147" s="59"/>
      <c r="BH147" s="59"/>
      <c r="BI147" s="59"/>
      <c r="BJ147" s="59"/>
      <c r="BK147" s="59"/>
      <c r="BL147" s="59"/>
      <c r="BM147" s="59"/>
      <c r="BN147" s="59"/>
      <c r="BO147" s="59"/>
      <c r="BP147" s="59"/>
      <c r="BQ147" s="59"/>
      <c r="BR147" s="59"/>
      <c r="BS147" s="59"/>
      <c r="BT147" s="59"/>
      <c r="BU147" s="59"/>
      <c r="BV147" s="59"/>
      <c r="BW147" s="59"/>
      <c r="BX147" s="59"/>
      <c r="BY147" s="59"/>
      <c r="BZ147" s="59"/>
      <c r="CA147" s="59"/>
      <c r="CB147" s="59"/>
      <c r="CC147" s="59"/>
      <c r="CD147" s="59"/>
      <c r="CE147" s="59"/>
      <c r="CF147" s="59"/>
      <c r="CG147" s="59"/>
      <c r="CH147" s="59"/>
      <c r="CI147" s="59"/>
      <c r="CJ147" s="59"/>
      <c r="CK147" s="59"/>
      <c r="CL147" s="59"/>
      <c r="CM147" s="59"/>
      <c r="CN147" s="59"/>
      <c r="CO147" s="59"/>
      <c r="CP147" s="59"/>
      <c r="CQ147" s="59"/>
      <c r="CR147" s="59"/>
      <c r="CS147" s="59"/>
      <c r="CT147" s="59"/>
      <c r="CU147" s="59"/>
      <c r="CV147" s="59"/>
      <c r="CW147" s="59"/>
      <c r="CX147" s="59"/>
      <c r="CY147" s="59"/>
      <c r="CZ147" s="59"/>
      <c r="DA147" s="59"/>
      <c r="DB147" s="59"/>
      <c r="DC147" s="59"/>
      <c r="DD147" s="59"/>
      <c r="DE147" s="59"/>
      <c r="DF147" s="59"/>
      <c r="DG147" s="59"/>
      <c r="DH147" s="59"/>
      <c r="DI147" s="59"/>
      <c r="DJ147" s="59"/>
      <c r="DK147" s="59"/>
      <c r="DL147" s="59"/>
      <c r="DM147" s="59"/>
      <c r="DN147" s="59"/>
      <c r="DO147" s="59"/>
      <c r="DP147" s="59"/>
      <c r="DQ147" s="59"/>
      <c r="DR147" s="59"/>
      <c r="DS147" s="59"/>
      <c r="DT147" s="59"/>
      <c r="DU147" s="59"/>
      <c r="DV147" s="59"/>
      <c r="DW147" s="59"/>
      <c r="DX147" s="59"/>
      <c r="DY147" s="59"/>
      <c r="DZ147" s="59"/>
      <c r="EA147" s="59"/>
      <c r="EB147" s="59"/>
      <c r="EC147" s="59"/>
      <c r="ED147" s="59"/>
      <c r="EE147" s="59"/>
      <c r="EF147" s="59"/>
      <c r="EG147" s="59"/>
      <c r="EH147" s="59"/>
      <c r="EI147" s="59"/>
      <c r="EJ147" s="59"/>
      <c r="EK147" s="59"/>
      <c r="EL147" s="59"/>
      <c r="EM147" s="59"/>
      <c r="EN147" s="59"/>
    </row>
    <row r="148" spans="1:144" s="28" customFormat="1" ht="30" x14ac:dyDescent="0.4">
      <c r="A148" s="17"/>
      <c r="B148" s="17" t="s">
        <v>554</v>
      </c>
      <c r="C148" s="17" t="s">
        <v>345</v>
      </c>
      <c r="D148" s="18"/>
      <c r="E148" s="18">
        <v>2</v>
      </c>
      <c r="F148" s="18"/>
      <c r="G148" s="18">
        <v>2</v>
      </c>
      <c r="H148" s="92">
        <f>SUM(Tabla1[[#This Row],[PRIMER TRIMESTRE]:[CUARTO TRIMESTRE]])</f>
        <v>4</v>
      </c>
      <c r="I148" s="19">
        <v>250</v>
      </c>
      <c r="J148" s="19">
        <f t="shared" si="6"/>
        <v>1000</v>
      </c>
      <c r="K148" s="19"/>
      <c r="L148" s="17" t="s">
        <v>18</v>
      </c>
      <c r="M148" s="17" t="s">
        <v>346</v>
      </c>
      <c r="N148" s="19"/>
      <c r="O148" s="17"/>
      <c r="P148" s="59"/>
      <c r="Q148" s="59"/>
      <c r="R148" s="59"/>
      <c r="S148" s="59"/>
      <c r="T148" s="60" t="s">
        <v>151</v>
      </c>
      <c r="U148" s="59"/>
      <c r="V148" s="59"/>
      <c r="W148" s="59"/>
      <c r="X148" s="59"/>
      <c r="Y148" s="59"/>
      <c r="Z148" s="59"/>
      <c r="AA148" s="59"/>
      <c r="AB148" s="59"/>
      <c r="AC148" s="59"/>
      <c r="AD148" s="59"/>
      <c r="AE148" s="59"/>
      <c r="AF148" s="59"/>
      <c r="AG148" s="59"/>
      <c r="AH148" s="59"/>
      <c r="AI148" s="59"/>
      <c r="AJ148" s="59"/>
      <c r="AK148" s="59"/>
      <c r="AL148" s="59"/>
      <c r="AM148" s="59"/>
      <c r="AN148" s="59"/>
      <c r="AO148" s="59"/>
      <c r="AP148" s="59"/>
      <c r="AQ148" s="59"/>
      <c r="AR148" s="59"/>
      <c r="AS148" s="59"/>
      <c r="AT148" s="59"/>
      <c r="AU148" s="59"/>
      <c r="AV148" s="59"/>
      <c r="AW148" s="59"/>
      <c r="AX148" s="59"/>
      <c r="AY148" s="59"/>
      <c r="AZ148" s="59"/>
      <c r="BA148" s="59"/>
      <c r="BB148" s="59"/>
      <c r="BC148" s="59"/>
      <c r="BD148" s="59"/>
      <c r="BE148" s="59"/>
      <c r="BF148" s="59"/>
      <c r="BG148" s="59"/>
      <c r="BH148" s="59"/>
      <c r="BI148" s="59"/>
      <c r="BJ148" s="59"/>
      <c r="BK148" s="59"/>
      <c r="BL148" s="59"/>
      <c r="BM148" s="59"/>
      <c r="BN148" s="59"/>
      <c r="BO148" s="59"/>
      <c r="BP148" s="59"/>
      <c r="BQ148" s="59"/>
      <c r="BR148" s="59"/>
      <c r="BS148" s="59"/>
      <c r="BT148" s="59"/>
      <c r="BU148" s="59"/>
      <c r="BV148" s="59"/>
      <c r="BW148" s="59"/>
      <c r="BX148" s="59"/>
      <c r="BY148" s="59"/>
      <c r="BZ148" s="59"/>
      <c r="CA148" s="59"/>
      <c r="CB148" s="59"/>
      <c r="CC148" s="59"/>
      <c r="CD148" s="59"/>
      <c r="CE148" s="59"/>
      <c r="CF148" s="59"/>
      <c r="CG148" s="59"/>
      <c r="CH148" s="59"/>
      <c r="CI148" s="59"/>
      <c r="CJ148" s="59"/>
      <c r="CK148" s="59"/>
      <c r="CL148" s="59"/>
      <c r="CM148" s="59"/>
      <c r="CN148" s="59"/>
      <c r="CO148" s="59"/>
      <c r="CP148" s="59"/>
      <c r="CQ148" s="59"/>
      <c r="CR148" s="59"/>
      <c r="CS148" s="59"/>
      <c r="CT148" s="59"/>
      <c r="CU148" s="59"/>
      <c r="CV148" s="59"/>
      <c r="CW148" s="59"/>
      <c r="CX148" s="59"/>
      <c r="CY148" s="59"/>
      <c r="CZ148" s="59"/>
      <c r="DA148" s="59"/>
      <c r="DB148" s="59"/>
      <c r="DC148" s="59"/>
      <c r="DD148" s="59"/>
      <c r="DE148" s="59"/>
      <c r="DF148" s="59"/>
      <c r="DG148" s="59"/>
      <c r="DH148" s="59"/>
      <c r="DI148" s="59"/>
      <c r="DJ148" s="59"/>
      <c r="DK148" s="59"/>
      <c r="DL148" s="59"/>
      <c r="DM148" s="59"/>
      <c r="DN148" s="59"/>
      <c r="DO148" s="59"/>
      <c r="DP148" s="59"/>
      <c r="DQ148" s="59"/>
      <c r="DR148" s="59"/>
      <c r="DS148" s="59"/>
      <c r="DT148" s="59"/>
      <c r="DU148" s="59"/>
      <c r="DV148" s="59"/>
      <c r="DW148" s="59"/>
      <c r="DX148" s="59"/>
      <c r="DY148" s="59"/>
      <c r="DZ148" s="59"/>
      <c r="EA148" s="59"/>
      <c r="EB148" s="59"/>
      <c r="EC148" s="59"/>
      <c r="ED148" s="59"/>
      <c r="EE148" s="59"/>
      <c r="EF148" s="59"/>
      <c r="EG148" s="59"/>
      <c r="EH148" s="59"/>
      <c r="EI148" s="59"/>
      <c r="EJ148" s="59"/>
      <c r="EK148" s="59"/>
      <c r="EL148" s="59"/>
      <c r="EM148" s="59"/>
      <c r="EN148" s="59"/>
    </row>
    <row r="149" spans="1:144" s="28" customFormat="1" ht="30" x14ac:dyDescent="0.4">
      <c r="A149" s="17"/>
      <c r="B149" s="17" t="s">
        <v>529</v>
      </c>
      <c r="C149" s="17" t="s">
        <v>345</v>
      </c>
      <c r="D149" s="18">
        <v>200</v>
      </c>
      <c r="E149" s="18">
        <v>200</v>
      </c>
      <c r="F149" s="18">
        <v>200</v>
      </c>
      <c r="G149" s="18">
        <v>200</v>
      </c>
      <c r="H149" s="92">
        <f>SUM(Tabla1[[#This Row],[PRIMER TRIMESTRE]:[CUARTO TRIMESTRE]])</f>
        <v>800</v>
      </c>
      <c r="I149" s="19">
        <v>6</v>
      </c>
      <c r="J149" s="19">
        <f t="shared" si="6"/>
        <v>4800</v>
      </c>
      <c r="K149" s="19"/>
      <c r="L149" s="17" t="s">
        <v>18</v>
      </c>
      <c r="M149" s="17" t="s">
        <v>346</v>
      </c>
      <c r="N149" s="19"/>
      <c r="O149" s="17"/>
      <c r="P149" s="59"/>
      <c r="Q149" s="59"/>
      <c r="R149" s="59"/>
      <c r="S149" s="59"/>
      <c r="T149" s="60" t="s">
        <v>152</v>
      </c>
      <c r="U149" s="59"/>
      <c r="V149" s="59"/>
      <c r="W149" s="59"/>
      <c r="X149" s="59"/>
      <c r="Y149" s="59"/>
      <c r="Z149" s="59"/>
      <c r="AA149" s="59"/>
      <c r="AB149" s="59"/>
      <c r="AC149" s="59"/>
      <c r="AD149" s="59"/>
      <c r="AE149" s="59"/>
      <c r="AF149" s="59"/>
      <c r="AG149" s="59"/>
      <c r="AH149" s="59"/>
      <c r="AI149" s="59"/>
      <c r="AJ149" s="59"/>
      <c r="AK149" s="59"/>
      <c r="AL149" s="59"/>
      <c r="AM149" s="59"/>
      <c r="AN149" s="59"/>
      <c r="AO149" s="59"/>
      <c r="AP149" s="59"/>
      <c r="AQ149" s="59"/>
      <c r="AR149" s="59"/>
      <c r="AS149" s="59"/>
      <c r="AT149" s="59"/>
      <c r="AU149" s="59"/>
      <c r="AV149" s="59"/>
      <c r="AW149" s="59"/>
      <c r="AX149" s="59"/>
      <c r="AY149" s="59"/>
      <c r="AZ149" s="59"/>
      <c r="BA149" s="59"/>
      <c r="BB149" s="59"/>
      <c r="BC149" s="59"/>
      <c r="BD149" s="59"/>
      <c r="BE149" s="59"/>
      <c r="BF149" s="59"/>
      <c r="BG149" s="59"/>
      <c r="BH149" s="59"/>
      <c r="BI149" s="59"/>
      <c r="BJ149" s="59"/>
      <c r="BK149" s="59"/>
      <c r="BL149" s="59"/>
      <c r="BM149" s="59"/>
      <c r="BN149" s="59"/>
      <c r="BO149" s="59"/>
      <c r="BP149" s="59"/>
      <c r="BQ149" s="59"/>
      <c r="BR149" s="59"/>
      <c r="BS149" s="59"/>
      <c r="BT149" s="59"/>
      <c r="BU149" s="59"/>
      <c r="BV149" s="59"/>
      <c r="BW149" s="59"/>
      <c r="BX149" s="59"/>
      <c r="BY149" s="59"/>
      <c r="BZ149" s="59"/>
      <c r="CA149" s="59"/>
      <c r="CB149" s="59"/>
      <c r="CC149" s="59"/>
      <c r="CD149" s="59"/>
      <c r="CE149" s="59"/>
      <c r="CF149" s="59"/>
      <c r="CG149" s="59"/>
      <c r="CH149" s="59"/>
      <c r="CI149" s="59"/>
      <c r="CJ149" s="59"/>
      <c r="CK149" s="59"/>
      <c r="CL149" s="59"/>
      <c r="CM149" s="59"/>
      <c r="CN149" s="59"/>
      <c r="CO149" s="59"/>
      <c r="CP149" s="59"/>
      <c r="CQ149" s="59"/>
      <c r="CR149" s="59"/>
      <c r="CS149" s="59"/>
      <c r="CT149" s="59"/>
      <c r="CU149" s="59"/>
      <c r="CV149" s="59"/>
      <c r="CW149" s="59"/>
      <c r="CX149" s="59"/>
      <c r="CY149" s="59"/>
      <c r="CZ149" s="59"/>
      <c r="DA149" s="59"/>
      <c r="DB149" s="59"/>
      <c r="DC149" s="59"/>
      <c r="DD149" s="59"/>
      <c r="DE149" s="59"/>
      <c r="DF149" s="59"/>
      <c r="DG149" s="59"/>
      <c r="DH149" s="59"/>
      <c r="DI149" s="59"/>
      <c r="DJ149" s="59"/>
      <c r="DK149" s="59"/>
      <c r="DL149" s="59"/>
      <c r="DM149" s="59"/>
      <c r="DN149" s="59"/>
      <c r="DO149" s="59"/>
      <c r="DP149" s="59"/>
      <c r="DQ149" s="59"/>
      <c r="DR149" s="59"/>
      <c r="DS149" s="59"/>
      <c r="DT149" s="59"/>
      <c r="DU149" s="59"/>
      <c r="DV149" s="59"/>
      <c r="DW149" s="59"/>
      <c r="DX149" s="59"/>
      <c r="DY149" s="59"/>
      <c r="DZ149" s="59"/>
      <c r="EA149" s="59"/>
      <c r="EB149" s="59"/>
      <c r="EC149" s="59"/>
      <c r="ED149" s="59"/>
      <c r="EE149" s="59"/>
      <c r="EF149" s="59"/>
      <c r="EG149" s="59"/>
      <c r="EH149" s="59"/>
      <c r="EI149" s="59"/>
      <c r="EJ149" s="59"/>
      <c r="EK149" s="59"/>
      <c r="EL149" s="59"/>
      <c r="EM149" s="59"/>
      <c r="EN149" s="59"/>
    </row>
    <row r="150" spans="1:144" s="28" customFormat="1" ht="30" x14ac:dyDescent="0.4">
      <c r="A150" s="17"/>
      <c r="B150" s="17" t="s">
        <v>530</v>
      </c>
      <c r="C150" s="17" t="s">
        <v>345</v>
      </c>
      <c r="D150" s="18">
        <v>200</v>
      </c>
      <c r="E150" s="18">
        <v>200</v>
      </c>
      <c r="F150" s="18">
        <v>200</v>
      </c>
      <c r="G150" s="18">
        <v>200</v>
      </c>
      <c r="H150" s="92">
        <f>SUM(Tabla1[[#This Row],[PRIMER TRIMESTRE]:[CUARTO TRIMESTRE]])</f>
        <v>800</v>
      </c>
      <c r="I150" s="19">
        <v>8</v>
      </c>
      <c r="J150" s="19">
        <f t="shared" si="6"/>
        <v>6400</v>
      </c>
      <c r="K150" s="19"/>
      <c r="L150" s="17" t="s">
        <v>18</v>
      </c>
      <c r="M150" s="17" t="s">
        <v>346</v>
      </c>
      <c r="N150" s="19"/>
      <c r="O150" s="17"/>
      <c r="P150" s="59"/>
      <c r="Q150" s="59"/>
      <c r="R150" s="59"/>
      <c r="S150" s="59"/>
      <c r="T150" s="60" t="s">
        <v>153</v>
      </c>
      <c r="U150" s="59"/>
      <c r="V150" s="59"/>
      <c r="W150" s="59"/>
      <c r="X150" s="59"/>
      <c r="Y150" s="59"/>
      <c r="Z150" s="59"/>
      <c r="AA150" s="59"/>
      <c r="AB150" s="59"/>
      <c r="AC150" s="59"/>
      <c r="AD150" s="59"/>
      <c r="AE150" s="59"/>
      <c r="AF150" s="59"/>
      <c r="AG150" s="59"/>
      <c r="AH150" s="59"/>
      <c r="AI150" s="59"/>
      <c r="AJ150" s="59"/>
      <c r="AK150" s="59"/>
      <c r="AL150" s="59"/>
      <c r="AM150" s="59"/>
      <c r="AN150" s="59"/>
      <c r="AO150" s="59"/>
      <c r="AP150" s="59"/>
      <c r="AQ150" s="59"/>
      <c r="AR150" s="59"/>
      <c r="AS150" s="59"/>
      <c r="AT150" s="59"/>
      <c r="AU150" s="59"/>
      <c r="AV150" s="59"/>
      <c r="AW150" s="59"/>
      <c r="AX150" s="59"/>
      <c r="AY150" s="59"/>
      <c r="AZ150" s="59"/>
      <c r="BA150" s="59"/>
      <c r="BB150" s="59"/>
      <c r="BC150" s="59"/>
      <c r="BD150" s="59"/>
      <c r="BE150" s="59"/>
      <c r="BF150" s="59"/>
      <c r="BG150" s="59"/>
      <c r="BH150" s="59"/>
      <c r="BI150" s="59"/>
      <c r="BJ150" s="59"/>
      <c r="BK150" s="59"/>
      <c r="BL150" s="59"/>
      <c r="BM150" s="59"/>
      <c r="BN150" s="59"/>
      <c r="BO150" s="59"/>
      <c r="BP150" s="59"/>
      <c r="BQ150" s="59"/>
      <c r="BR150" s="59"/>
      <c r="BS150" s="59"/>
      <c r="BT150" s="59"/>
      <c r="BU150" s="59"/>
      <c r="BV150" s="59"/>
      <c r="BW150" s="59"/>
      <c r="BX150" s="59"/>
      <c r="BY150" s="59"/>
      <c r="BZ150" s="59"/>
      <c r="CA150" s="59"/>
      <c r="CB150" s="59"/>
      <c r="CC150" s="59"/>
      <c r="CD150" s="59"/>
      <c r="CE150" s="59"/>
      <c r="CF150" s="59"/>
      <c r="CG150" s="59"/>
      <c r="CH150" s="59"/>
      <c r="CI150" s="59"/>
      <c r="CJ150" s="59"/>
      <c r="CK150" s="59"/>
      <c r="CL150" s="59"/>
      <c r="CM150" s="59"/>
      <c r="CN150" s="59"/>
      <c r="CO150" s="59"/>
      <c r="CP150" s="59"/>
      <c r="CQ150" s="59"/>
      <c r="CR150" s="59"/>
      <c r="CS150" s="59"/>
      <c r="CT150" s="59"/>
      <c r="CU150" s="59"/>
      <c r="CV150" s="59"/>
      <c r="CW150" s="59"/>
      <c r="CX150" s="59"/>
      <c r="CY150" s="59"/>
      <c r="CZ150" s="59"/>
      <c r="DA150" s="59"/>
      <c r="DB150" s="59"/>
      <c r="DC150" s="59"/>
      <c r="DD150" s="59"/>
      <c r="DE150" s="59"/>
      <c r="DF150" s="59"/>
      <c r="DG150" s="59"/>
      <c r="DH150" s="59"/>
      <c r="DI150" s="59"/>
      <c r="DJ150" s="59"/>
      <c r="DK150" s="59"/>
      <c r="DL150" s="59"/>
      <c r="DM150" s="59"/>
      <c r="DN150" s="59"/>
      <c r="DO150" s="59"/>
      <c r="DP150" s="59"/>
      <c r="DQ150" s="59"/>
      <c r="DR150" s="59"/>
      <c r="DS150" s="59"/>
      <c r="DT150" s="59"/>
      <c r="DU150" s="59"/>
      <c r="DV150" s="59"/>
      <c r="DW150" s="59"/>
      <c r="DX150" s="59"/>
      <c r="DY150" s="59"/>
      <c r="DZ150" s="59"/>
      <c r="EA150" s="59"/>
      <c r="EB150" s="59"/>
      <c r="EC150" s="59"/>
      <c r="ED150" s="59"/>
      <c r="EE150" s="59"/>
      <c r="EF150" s="59"/>
      <c r="EG150" s="59"/>
      <c r="EH150" s="59"/>
      <c r="EI150" s="59"/>
      <c r="EJ150" s="59"/>
      <c r="EK150" s="59"/>
      <c r="EL150" s="59"/>
      <c r="EM150" s="59"/>
      <c r="EN150" s="59"/>
    </row>
    <row r="151" spans="1:144" s="28" customFormat="1" ht="30" x14ac:dyDescent="0.4">
      <c r="A151" s="17"/>
      <c r="B151" s="17" t="s">
        <v>400</v>
      </c>
      <c r="C151" s="17" t="s">
        <v>345</v>
      </c>
      <c r="D151" s="18"/>
      <c r="E151" s="18">
        <v>20</v>
      </c>
      <c r="F151" s="18"/>
      <c r="G151" s="18">
        <v>20</v>
      </c>
      <c r="H151" s="92">
        <f>SUM(Tabla1[[#This Row],[PRIMER TRIMESTRE]:[CUARTO TRIMESTRE]])</f>
        <v>40</v>
      </c>
      <c r="I151" s="19">
        <v>60</v>
      </c>
      <c r="J151" s="19">
        <f t="shared" si="6"/>
        <v>2400</v>
      </c>
      <c r="K151" s="19"/>
      <c r="L151" s="17" t="s">
        <v>18</v>
      </c>
      <c r="M151" s="17" t="s">
        <v>346</v>
      </c>
      <c r="N151" s="19"/>
      <c r="O151" s="4"/>
      <c r="P151" s="59"/>
      <c r="Q151" s="59"/>
      <c r="R151" s="59"/>
      <c r="S151" s="59"/>
      <c r="T151" s="60" t="s">
        <v>154</v>
      </c>
      <c r="U151" s="59"/>
      <c r="V151" s="59"/>
      <c r="W151" s="59"/>
      <c r="X151" s="59"/>
      <c r="Y151" s="59"/>
      <c r="Z151" s="59"/>
      <c r="AA151" s="59"/>
      <c r="AB151" s="59"/>
      <c r="AC151" s="59"/>
      <c r="AD151" s="59"/>
      <c r="AE151" s="59"/>
      <c r="AF151" s="59"/>
      <c r="AG151" s="59"/>
      <c r="AH151" s="59"/>
      <c r="AI151" s="59"/>
      <c r="AJ151" s="59"/>
      <c r="AK151" s="59"/>
      <c r="AL151" s="59"/>
      <c r="AM151" s="59"/>
      <c r="AN151" s="59"/>
      <c r="AO151" s="59"/>
      <c r="AP151" s="59"/>
      <c r="AQ151" s="59"/>
      <c r="AR151" s="59"/>
      <c r="AS151" s="59"/>
      <c r="AT151" s="59"/>
      <c r="AU151" s="59"/>
      <c r="AV151" s="59"/>
      <c r="AW151" s="59"/>
      <c r="AX151" s="59"/>
      <c r="AY151" s="59"/>
      <c r="AZ151" s="59"/>
      <c r="BA151" s="59"/>
      <c r="BB151" s="59"/>
      <c r="BC151" s="59"/>
      <c r="BD151" s="59"/>
      <c r="BE151" s="59"/>
      <c r="BF151" s="59"/>
      <c r="BG151" s="59"/>
      <c r="BH151" s="59"/>
      <c r="BI151" s="59"/>
      <c r="BJ151" s="59"/>
      <c r="BK151" s="59"/>
      <c r="BL151" s="59"/>
      <c r="BM151" s="59"/>
      <c r="BN151" s="59"/>
      <c r="BO151" s="59"/>
      <c r="BP151" s="59"/>
      <c r="BQ151" s="59"/>
      <c r="BR151" s="59"/>
      <c r="BS151" s="59"/>
      <c r="BT151" s="59"/>
      <c r="BU151" s="59"/>
      <c r="BV151" s="59"/>
      <c r="BW151" s="59"/>
      <c r="BX151" s="59"/>
      <c r="BY151" s="59"/>
      <c r="BZ151" s="59"/>
      <c r="CA151" s="59"/>
      <c r="CB151" s="59"/>
      <c r="CC151" s="59"/>
      <c r="CD151" s="59"/>
      <c r="CE151" s="59"/>
      <c r="CF151" s="59"/>
      <c r="CG151" s="59"/>
      <c r="CH151" s="59"/>
      <c r="CI151" s="59"/>
      <c r="CJ151" s="59"/>
      <c r="CK151" s="59"/>
      <c r="CL151" s="59"/>
      <c r="CM151" s="59"/>
      <c r="CN151" s="59"/>
      <c r="CO151" s="59"/>
      <c r="CP151" s="59"/>
      <c r="CQ151" s="59"/>
      <c r="CR151" s="59"/>
      <c r="CS151" s="59"/>
      <c r="CT151" s="59"/>
      <c r="CU151" s="59"/>
      <c r="CV151" s="59"/>
      <c r="CW151" s="59"/>
      <c r="CX151" s="59"/>
      <c r="CY151" s="59"/>
      <c r="CZ151" s="59"/>
      <c r="DA151" s="59"/>
      <c r="DB151" s="59"/>
      <c r="DC151" s="59"/>
      <c r="DD151" s="59"/>
      <c r="DE151" s="59"/>
      <c r="DF151" s="59"/>
      <c r="DG151" s="59"/>
      <c r="DH151" s="59"/>
      <c r="DI151" s="59"/>
      <c r="DJ151" s="59"/>
      <c r="DK151" s="59"/>
      <c r="DL151" s="59"/>
      <c r="DM151" s="59"/>
      <c r="DN151" s="59"/>
      <c r="DO151" s="59"/>
      <c r="DP151" s="59"/>
      <c r="DQ151" s="59"/>
      <c r="DR151" s="59"/>
      <c r="DS151" s="59"/>
      <c r="DT151" s="59"/>
      <c r="DU151" s="59"/>
      <c r="DV151" s="59"/>
      <c r="DW151" s="59"/>
      <c r="DX151" s="59"/>
      <c r="DY151" s="59"/>
      <c r="DZ151" s="59"/>
      <c r="EA151" s="59"/>
      <c r="EB151" s="59"/>
      <c r="EC151" s="59"/>
      <c r="ED151" s="59"/>
      <c r="EE151" s="59"/>
      <c r="EF151" s="59"/>
      <c r="EG151" s="59"/>
      <c r="EH151" s="59"/>
      <c r="EI151" s="59"/>
      <c r="EJ151" s="59"/>
      <c r="EK151" s="59"/>
      <c r="EL151" s="59"/>
      <c r="EM151" s="59"/>
      <c r="EN151" s="59"/>
    </row>
    <row r="152" spans="1:144" s="28" customFormat="1" ht="30" x14ac:dyDescent="0.4">
      <c r="A152" s="17"/>
      <c r="B152" s="17" t="s">
        <v>401</v>
      </c>
      <c r="C152" s="17" t="s">
        <v>345</v>
      </c>
      <c r="D152" s="18"/>
      <c r="E152" s="18">
        <v>20</v>
      </c>
      <c r="F152" s="18"/>
      <c r="G152" s="18">
        <v>20</v>
      </c>
      <c r="H152" s="92">
        <f>SUM(Tabla1[[#This Row],[PRIMER TRIMESTRE]:[CUARTO TRIMESTRE]])</f>
        <v>40</v>
      </c>
      <c r="I152" s="19">
        <v>60</v>
      </c>
      <c r="J152" s="19">
        <f t="shared" si="6"/>
        <v>2400</v>
      </c>
      <c r="K152" s="19"/>
      <c r="L152" s="17" t="s">
        <v>18</v>
      </c>
      <c r="M152" s="17" t="s">
        <v>346</v>
      </c>
      <c r="N152" s="19"/>
      <c r="O152" s="4"/>
      <c r="P152" s="59"/>
      <c r="Q152" s="59"/>
      <c r="R152" s="59"/>
      <c r="S152" s="59"/>
      <c r="T152" s="60" t="s">
        <v>155</v>
      </c>
      <c r="U152" s="59"/>
      <c r="V152" s="59"/>
      <c r="W152" s="59"/>
      <c r="X152" s="59"/>
      <c r="Y152" s="59"/>
      <c r="Z152" s="59"/>
      <c r="AA152" s="59"/>
      <c r="AB152" s="59"/>
      <c r="AC152" s="59"/>
      <c r="AD152" s="59"/>
      <c r="AE152" s="59"/>
      <c r="AF152" s="59"/>
      <c r="AG152" s="59"/>
      <c r="AH152" s="59"/>
      <c r="AI152" s="59"/>
      <c r="AJ152" s="59"/>
      <c r="AK152" s="59"/>
      <c r="AL152" s="59"/>
      <c r="AM152" s="59"/>
      <c r="AN152" s="59"/>
      <c r="AO152" s="59"/>
      <c r="AP152" s="59"/>
      <c r="AQ152" s="59"/>
      <c r="AR152" s="59"/>
      <c r="AS152" s="59"/>
      <c r="AT152" s="59"/>
      <c r="AU152" s="59"/>
      <c r="AV152" s="59"/>
      <c r="AW152" s="59"/>
      <c r="AX152" s="59"/>
      <c r="AY152" s="59"/>
      <c r="AZ152" s="59"/>
      <c r="BA152" s="59"/>
      <c r="BB152" s="59"/>
      <c r="BC152" s="59"/>
      <c r="BD152" s="59"/>
      <c r="BE152" s="59"/>
      <c r="BF152" s="59"/>
      <c r="BG152" s="59"/>
      <c r="BH152" s="59"/>
      <c r="BI152" s="59"/>
      <c r="BJ152" s="59"/>
      <c r="BK152" s="59"/>
      <c r="BL152" s="59"/>
      <c r="BM152" s="59"/>
      <c r="BN152" s="59"/>
      <c r="BO152" s="59"/>
      <c r="BP152" s="59"/>
      <c r="BQ152" s="59"/>
      <c r="BR152" s="59"/>
      <c r="BS152" s="59"/>
      <c r="BT152" s="59"/>
      <c r="BU152" s="59"/>
      <c r="BV152" s="59"/>
      <c r="BW152" s="59"/>
      <c r="BX152" s="59"/>
      <c r="BY152" s="59"/>
      <c r="BZ152" s="59"/>
      <c r="CA152" s="59"/>
      <c r="CB152" s="59"/>
      <c r="CC152" s="59"/>
      <c r="CD152" s="59"/>
      <c r="CE152" s="59"/>
      <c r="CF152" s="59"/>
      <c r="CG152" s="59"/>
      <c r="CH152" s="59"/>
      <c r="CI152" s="59"/>
      <c r="CJ152" s="59"/>
      <c r="CK152" s="59"/>
      <c r="CL152" s="59"/>
      <c r="CM152" s="59"/>
      <c r="CN152" s="59"/>
      <c r="CO152" s="59"/>
      <c r="CP152" s="59"/>
      <c r="CQ152" s="59"/>
      <c r="CR152" s="59"/>
      <c r="CS152" s="59"/>
      <c r="CT152" s="59"/>
      <c r="CU152" s="59"/>
      <c r="CV152" s="59"/>
      <c r="CW152" s="59"/>
      <c r="CX152" s="59"/>
      <c r="CY152" s="59"/>
      <c r="CZ152" s="59"/>
      <c r="DA152" s="59"/>
      <c r="DB152" s="59"/>
      <c r="DC152" s="59"/>
      <c r="DD152" s="59"/>
      <c r="DE152" s="59"/>
      <c r="DF152" s="59"/>
      <c r="DG152" s="59"/>
      <c r="DH152" s="59"/>
      <c r="DI152" s="59"/>
      <c r="DJ152" s="59"/>
      <c r="DK152" s="59"/>
      <c r="DL152" s="59"/>
      <c r="DM152" s="59"/>
      <c r="DN152" s="59"/>
      <c r="DO152" s="59"/>
      <c r="DP152" s="59"/>
      <c r="DQ152" s="59"/>
      <c r="DR152" s="59"/>
      <c r="DS152" s="59"/>
      <c r="DT152" s="59"/>
      <c r="DU152" s="59"/>
      <c r="DV152" s="59"/>
      <c r="DW152" s="59"/>
      <c r="DX152" s="59"/>
      <c r="DY152" s="59"/>
      <c r="DZ152" s="59"/>
      <c r="EA152" s="59"/>
      <c r="EB152" s="59"/>
      <c r="EC152" s="59"/>
      <c r="ED152" s="59"/>
      <c r="EE152" s="59"/>
      <c r="EF152" s="59"/>
      <c r="EG152" s="59"/>
      <c r="EH152" s="59"/>
      <c r="EI152" s="59"/>
      <c r="EJ152" s="59"/>
      <c r="EK152" s="59"/>
      <c r="EL152" s="59"/>
      <c r="EM152" s="59"/>
      <c r="EN152" s="59"/>
    </row>
    <row r="153" spans="1:144" s="28" customFormat="1" ht="30" x14ac:dyDescent="0.4">
      <c r="A153" s="17"/>
      <c r="B153" s="17" t="s">
        <v>528</v>
      </c>
      <c r="C153" s="17" t="s">
        <v>345</v>
      </c>
      <c r="D153" s="18">
        <v>200</v>
      </c>
      <c r="E153" s="18"/>
      <c r="F153" s="18">
        <v>200</v>
      </c>
      <c r="G153" s="18"/>
      <c r="H153" s="92">
        <f>SUM(Tabla1[[#This Row],[PRIMER TRIMESTRE]:[CUARTO TRIMESTRE]])</f>
        <v>400</v>
      </c>
      <c r="I153" s="19">
        <v>300</v>
      </c>
      <c r="J153" s="19">
        <f t="shared" si="6"/>
        <v>120000</v>
      </c>
      <c r="K153" s="19"/>
      <c r="L153" s="17" t="s">
        <v>18</v>
      </c>
      <c r="M153" s="17" t="s">
        <v>346</v>
      </c>
      <c r="N153" s="19"/>
      <c r="O153" s="4"/>
      <c r="P153" s="59"/>
      <c r="Q153" s="59"/>
      <c r="R153" s="59"/>
      <c r="S153" s="59"/>
      <c r="T153" s="60" t="s">
        <v>156</v>
      </c>
      <c r="U153" s="59"/>
      <c r="V153" s="59"/>
      <c r="W153" s="59"/>
      <c r="X153" s="59"/>
      <c r="Y153" s="59"/>
      <c r="Z153" s="59"/>
      <c r="AA153" s="59"/>
      <c r="AB153" s="59"/>
      <c r="AC153" s="59"/>
      <c r="AD153" s="59"/>
      <c r="AE153" s="59"/>
      <c r="AF153" s="59"/>
      <c r="AG153" s="59"/>
      <c r="AH153" s="59"/>
      <c r="AI153" s="59"/>
      <c r="AJ153" s="59"/>
      <c r="AK153" s="59"/>
      <c r="AL153" s="59"/>
      <c r="AM153" s="59"/>
      <c r="AN153" s="59"/>
      <c r="AO153" s="59"/>
      <c r="AP153" s="59"/>
      <c r="AQ153" s="59"/>
      <c r="AR153" s="59"/>
      <c r="AS153" s="59"/>
      <c r="AT153" s="59"/>
      <c r="AU153" s="59"/>
      <c r="AV153" s="59"/>
      <c r="AW153" s="59"/>
      <c r="AX153" s="59"/>
      <c r="AY153" s="59"/>
      <c r="AZ153" s="59"/>
      <c r="BA153" s="59"/>
      <c r="BB153" s="59"/>
      <c r="BC153" s="59"/>
      <c r="BD153" s="59"/>
      <c r="BE153" s="59"/>
      <c r="BF153" s="59"/>
      <c r="BG153" s="59"/>
      <c r="BH153" s="59"/>
      <c r="BI153" s="59"/>
      <c r="BJ153" s="59"/>
      <c r="BK153" s="59"/>
      <c r="BL153" s="59"/>
      <c r="BM153" s="59"/>
      <c r="BN153" s="59"/>
      <c r="BO153" s="59"/>
      <c r="BP153" s="59"/>
      <c r="BQ153" s="59"/>
      <c r="BR153" s="59"/>
      <c r="BS153" s="59"/>
      <c r="BT153" s="59"/>
      <c r="BU153" s="59"/>
      <c r="BV153" s="59"/>
      <c r="BW153" s="59"/>
      <c r="BX153" s="59"/>
      <c r="BY153" s="59"/>
      <c r="BZ153" s="59"/>
      <c r="CA153" s="59"/>
      <c r="CB153" s="59"/>
      <c r="CC153" s="59"/>
      <c r="CD153" s="59"/>
      <c r="CE153" s="59"/>
      <c r="CF153" s="59"/>
      <c r="CG153" s="59"/>
      <c r="CH153" s="59"/>
      <c r="CI153" s="59"/>
      <c r="CJ153" s="59"/>
      <c r="CK153" s="59"/>
      <c r="CL153" s="59"/>
      <c r="CM153" s="59"/>
      <c r="CN153" s="59"/>
      <c r="CO153" s="59"/>
      <c r="CP153" s="59"/>
      <c r="CQ153" s="59"/>
      <c r="CR153" s="59"/>
      <c r="CS153" s="59"/>
      <c r="CT153" s="59"/>
      <c r="CU153" s="59"/>
      <c r="CV153" s="59"/>
      <c r="CW153" s="59"/>
      <c r="CX153" s="59"/>
      <c r="CY153" s="59"/>
      <c r="CZ153" s="59"/>
      <c r="DA153" s="59"/>
      <c r="DB153" s="59"/>
      <c r="DC153" s="59"/>
      <c r="DD153" s="59"/>
      <c r="DE153" s="59"/>
      <c r="DF153" s="59"/>
      <c r="DG153" s="59"/>
      <c r="DH153" s="59"/>
      <c r="DI153" s="59"/>
      <c r="DJ153" s="59"/>
      <c r="DK153" s="59"/>
      <c r="DL153" s="59"/>
      <c r="DM153" s="59"/>
      <c r="DN153" s="59"/>
      <c r="DO153" s="59"/>
      <c r="DP153" s="59"/>
      <c r="DQ153" s="59"/>
      <c r="DR153" s="59"/>
      <c r="DS153" s="59"/>
      <c r="DT153" s="59"/>
      <c r="DU153" s="59"/>
      <c r="DV153" s="59"/>
      <c r="DW153" s="59"/>
      <c r="DX153" s="59"/>
      <c r="DY153" s="59"/>
      <c r="DZ153" s="59"/>
      <c r="EA153" s="59"/>
      <c r="EB153" s="59"/>
      <c r="EC153" s="59"/>
      <c r="ED153" s="59"/>
      <c r="EE153" s="59"/>
      <c r="EF153" s="59"/>
      <c r="EG153" s="59"/>
      <c r="EH153" s="59"/>
      <c r="EI153" s="59"/>
      <c r="EJ153" s="59"/>
      <c r="EK153" s="59"/>
      <c r="EL153" s="59"/>
      <c r="EM153" s="59"/>
      <c r="EN153" s="59"/>
    </row>
    <row r="154" spans="1:144" s="28" customFormat="1" ht="30" x14ac:dyDescent="0.4">
      <c r="A154" s="17"/>
      <c r="B154" s="17" t="s">
        <v>563</v>
      </c>
      <c r="C154" s="17" t="s">
        <v>345</v>
      </c>
      <c r="D154" s="18">
        <v>100</v>
      </c>
      <c r="E154" s="18"/>
      <c r="F154" s="18">
        <v>100</v>
      </c>
      <c r="G154" s="18"/>
      <c r="H154" s="92">
        <f>SUM(Tabla1[[#This Row],[PRIMER TRIMESTRE]:[CUARTO TRIMESTRE]])</f>
        <v>200</v>
      </c>
      <c r="I154" s="19">
        <v>400</v>
      </c>
      <c r="J154" s="19">
        <f t="shared" si="6"/>
        <v>80000</v>
      </c>
      <c r="K154" s="19"/>
      <c r="L154" s="17" t="s">
        <v>18</v>
      </c>
      <c r="M154" s="17" t="s">
        <v>346</v>
      </c>
      <c r="N154" s="19"/>
      <c r="O154" s="17"/>
      <c r="P154" s="59"/>
      <c r="Q154" s="59"/>
      <c r="R154" s="59"/>
      <c r="S154" s="59"/>
      <c r="T154" s="60" t="s">
        <v>157</v>
      </c>
      <c r="U154" s="59"/>
      <c r="V154" s="59"/>
      <c r="W154" s="59"/>
      <c r="X154" s="59"/>
      <c r="Y154" s="59"/>
      <c r="Z154" s="59"/>
      <c r="AA154" s="59"/>
      <c r="AB154" s="59"/>
      <c r="AC154" s="59"/>
      <c r="AD154" s="59"/>
      <c r="AE154" s="59"/>
      <c r="AF154" s="59"/>
      <c r="AG154" s="59"/>
      <c r="AH154" s="59"/>
      <c r="AI154" s="59"/>
      <c r="AJ154" s="59"/>
      <c r="AK154" s="59"/>
      <c r="AL154" s="59"/>
      <c r="AM154" s="59"/>
      <c r="AN154" s="59"/>
      <c r="AO154" s="59"/>
      <c r="AP154" s="59"/>
      <c r="AQ154" s="59"/>
      <c r="AR154" s="59"/>
      <c r="AS154" s="59"/>
      <c r="AT154" s="59"/>
      <c r="AU154" s="59"/>
      <c r="AV154" s="59"/>
      <c r="AW154" s="59"/>
      <c r="AX154" s="59"/>
      <c r="AY154" s="59"/>
      <c r="AZ154" s="59"/>
      <c r="BA154" s="59"/>
      <c r="BB154" s="59"/>
      <c r="BC154" s="59"/>
      <c r="BD154" s="59"/>
      <c r="BE154" s="59"/>
      <c r="BF154" s="59"/>
      <c r="BG154" s="59"/>
      <c r="BH154" s="59"/>
      <c r="BI154" s="59"/>
      <c r="BJ154" s="59"/>
      <c r="BK154" s="59"/>
      <c r="BL154" s="59"/>
      <c r="BM154" s="59"/>
      <c r="BN154" s="59"/>
      <c r="BO154" s="59"/>
      <c r="BP154" s="59"/>
      <c r="BQ154" s="59"/>
      <c r="BR154" s="59"/>
      <c r="BS154" s="59"/>
      <c r="BT154" s="59"/>
      <c r="BU154" s="59"/>
      <c r="BV154" s="59"/>
      <c r="BW154" s="59"/>
      <c r="BX154" s="59"/>
      <c r="BY154" s="59"/>
      <c r="BZ154" s="59"/>
      <c r="CA154" s="59"/>
      <c r="CB154" s="59"/>
      <c r="CC154" s="59"/>
      <c r="CD154" s="59"/>
      <c r="CE154" s="59"/>
      <c r="CF154" s="59"/>
      <c r="CG154" s="59"/>
      <c r="CH154" s="59"/>
      <c r="CI154" s="59"/>
      <c r="CJ154" s="59"/>
      <c r="CK154" s="59"/>
      <c r="CL154" s="59"/>
      <c r="CM154" s="59"/>
      <c r="CN154" s="59"/>
      <c r="CO154" s="59"/>
      <c r="CP154" s="59"/>
      <c r="CQ154" s="59"/>
      <c r="CR154" s="59"/>
      <c r="CS154" s="59"/>
      <c r="CT154" s="59"/>
      <c r="CU154" s="59"/>
      <c r="CV154" s="59"/>
      <c r="CW154" s="59"/>
      <c r="CX154" s="59"/>
      <c r="CY154" s="59"/>
      <c r="CZ154" s="59"/>
      <c r="DA154" s="59"/>
      <c r="DB154" s="59"/>
      <c r="DC154" s="59"/>
      <c r="DD154" s="59"/>
      <c r="DE154" s="59"/>
      <c r="DF154" s="59"/>
      <c r="DG154" s="59"/>
      <c r="DH154" s="59"/>
      <c r="DI154" s="59"/>
      <c r="DJ154" s="59"/>
      <c r="DK154" s="59"/>
      <c r="DL154" s="59"/>
      <c r="DM154" s="59"/>
      <c r="DN154" s="59"/>
      <c r="DO154" s="59"/>
      <c r="DP154" s="59"/>
      <c r="DQ154" s="59"/>
      <c r="DR154" s="59"/>
      <c r="DS154" s="59"/>
      <c r="DT154" s="59"/>
      <c r="DU154" s="59"/>
      <c r="DV154" s="59"/>
      <c r="DW154" s="59"/>
      <c r="DX154" s="59"/>
      <c r="DY154" s="59"/>
      <c r="DZ154" s="59"/>
      <c r="EA154" s="59"/>
      <c r="EB154" s="59"/>
      <c r="EC154" s="59"/>
      <c r="ED154" s="59"/>
      <c r="EE154" s="59"/>
      <c r="EF154" s="59"/>
      <c r="EG154" s="59"/>
      <c r="EH154" s="59"/>
      <c r="EI154" s="59"/>
      <c r="EJ154" s="59"/>
      <c r="EK154" s="59"/>
      <c r="EL154" s="59"/>
      <c r="EM154" s="59"/>
      <c r="EN154" s="59"/>
    </row>
    <row r="155" spans="1:144" s="34" customFormat="1" ht="30" x14ac:dyDescent="0.4">
      <c r="A155" s="17"/>
      <c r="B155" s="17" t="s">
        <v>402</v>
      </c>
      <c r="C155" s="17" t="s">
        <v>345</v>
      </c>
      <c r="D155" s="18"/>
      <c r="E155" s="18">
        <v>100</v>
      </c>
      <c r="F155" s="18"/>
      <c r="G155" s="18">
        <v>100</v>
      </c>
      <c r="H155" s="92">
        <f>SUM(Tabla1[[#This Row],[PRIMER TRIMESTRE]:[CUARTO TRIMESTRE]])</f>
        <v>200</v>
      </c>
      <c r="I155" s="19">
        <v>20</v>
      </c>
      <c r="J155" s="19">
        <f t="shared" si="6"/>
        <v>4000</v>
      </c>
      <c r="K155" s="19"/>
      <c r="L155" s="17" t="s">
        <v>18</v>
      </c>
      <c r="M155" s="17" t="s">
        <v>346</v>
      </c>
      <c r="N155" s="19"/>
      <c r="O155" s="4"/>
      <c r="P155" s="59"/>
      <c r="Q155" s="59"/>
      <c r="R155" s="59"/>
      <c r="S155" s="59"/>
      <c r="T155" s="60" t="s">
        <v>158</v>
      </c>
      <c r="U155" s="59"/>
      <c r="V155" s="59"/>
      <c r="W155" s="59"/>
      <c r="X155" s="59"/>
      <c r="Y155" s="59"/>
      <c r="Z155" s="59"/>
      <c r="AA155" s="59"/>
      <c r="AB155" s="59"/>
      <c r="AC155" s="59"/>
      <c r="AD155" s="59"/>
      <c r="AE155" s="59"/>
      <c r="AF155" s="59"/>
      <c r="AG155" s="59"/>
      <c r="AH155" s="59"/>
      <c r="AI155" s="59"/>
      <c r="AJ155" s="59"/>
      <c r="AK155" s="59"/>
      <c r="AL155" s="59"/>
      <c r="AM155" s="59"/>
      <c r="AN155" s="59"/>
      <c r="AO155" s="59"/>
      <c r="AP155" s="59"/>
      <c r="AQ155" s="59"/>
      <c r="AR155" s="59"/>
      <c r="AS155" s="59"/>
      <c r="AT155" s="59"/>
      <c r="AU155" s="59"/>
      <c r="AV155" s="59"/>
      <c r="AW155" s="59"/>
      <c r="AX155" s="59"/>
      <c r="AY155" s="59"/>
      <c r="AZ155" s="59"/>
      <c r="BA155" s="59"/>
      <c r="BB155" s="59"/>
      <c r="BC155" s="59"/>
      <c r="BD155" s="59"/>
      <c r="BE155" s="59"/>
      <c r="BF155" s="59"/>
      <c r="BG155" s="59"/>
      <c r="BH155" s="59"/>
      <c r="BI155" s="59"/>
      <c r="BJ155" s="59"/>
      <c r="BK155" s="59"/>
      <c r="BL155" s="59"/>
      <c r="BM155" s="59"/>
      <c r="BN155" s="59"/>
      <c r="BO155" s="59"/>
      <c r="BP155" s="59"/>
      <c r="BQ155" s="59"/>
      <c r="BR155" s="59"/>
      <c r="BS155" s="59"/>
      <c r="BT155" s="59"/>
      <c r="BU155" s="59"/>
      <c r="BV155" s="59"/>
      <c r="BW155" s="59"/>
      <c r="BX155" s="59"/>
      <c r="BY155" s="59"/>
      <c r="BZ155" s="59"/>
      <c r="CA155" s="59"/>
      <c r="CB155" s="59"/>
      <c r="CC155" s="59"/>
      <c r="CD155" s="59"/>
      <c r="CE155" s="59"/>
      <c r="CF155" s="59"/>
      <c r="CG155" s="59"/>
      <c r="CH155" s="59"/>
      <c r="CI155" s="59"/>
      <c r="CJ155" s="59"/>
      <c r="CK155" s="59"/>
      <c r="CL155" s="59"/>
      <c r="CM155" s="59"/>
      <c r="CN155" s="59"/>
      <c r="CO155" s="59"/>
      <c r="CP155" s="59"/>
      <c r="CQ155" s="59"/>
      <c r="CR155" s="59"/>
      <c r="CS155" s="59"/>
      <c r="CT155" s="59"/>
      <c r="CU155" s="59"/>
      <c r="CV155" s="59"/>
      <c r="CW155" s="59"/>
      <c r="CX155" s="59"/>
      <c r="CY155" s="59"/>
      <c r="CZ155" s="59"/>
      <c r="DA155" s="59"/>
      <c r="DB155" s="59"/>
      <c r="DC155" s="59"/>
      <c r="DD155" s="59"/>
      <c r="DE155" s="59"/>
      <c r="DF155" s="59"/>
      <c r="DG155" s="59"/>
      <c r="DH155" s="59"/>
      <c r="DI155" s="59"/>
      <c r="DJ155" s="59"/>
      <c r="DK155" s="59"/>
      <c r="DL155" s="59"/>
      <c r="DM155" s="59"/>
      <c r="DN155" s="59"/>
      <c r="DO155" s="59"/>
      <c r="DP155" s="59"/>
      <c r="DQ155" s="59"/>
      <c r="DR155" s="59"/>
      <c r="DS155" s="59"/>
      <c r="DT155" s="59"/>
      <c r="DU155" s="59"/>
      <c r="DV155" s="59"/>
      <c r="DW155" s="59"/>
      <c r="DX155" s="59"/>
      <c r="DY155" s="59"/>
      <c r="DZ155" s="59"/>
      <c r="EA155" s="59"/>
      <c r="EB155" s="59"/>
      <c r="EC155" s="59"/>
      <c r="ED155" s="59"/>
      <c r="EE155" s="59"/>
      <c r="EF155" s="59"/>
      <c r="EG155" s="59"/>
      <c r="EH155" s="59"/>
      <c r="EI155" s="59"/>
      <c r="EJ155" s="59"/>
      <c r="EK155" s="59"/>
      <c r="EL155" s="59"/>
      <c r="EM155" s="59"/>
      <c r="EN155" s="59"/>
    </row>
    <row r="156" spans="1:144" s="28" customFormat="1" ht="30" x14ac:dyDescent="0.4">
      <c r="A156" s="17"/>
      <c r="B156" s="17" t="s">
        <v>561</v>
      </c>
      <c r="C156" s="17" t="s">
        <v>526</v>
      </c>
      <c r="D156" s="18">
        <v>10</v>
      </c>
      <c r="E156" s="18"/>
      <c r="F156" s="18">
        <v>10</v>
      </c>
      <c r="G156" s="18"/>
      <c r="H156" s="92">
        <f>SUM(Tabla1[[#This Row],[PRIMER TRIMESTRE]:[CUARTO TRIMESTRE]])</f>
        <v>20</v>
      </c>
      <c r="I156" s="19">
        <v>15</v>
      </c>
      <c r="J156" s="19">
        <f t="shared" si="6"/>
        <v>300</v>
      </c>
      <c r="K156" s="19"/>
      <c r="L156" s="17" t="s">
        <v>18</v>
      </c>
      <c r="M156" s="17" t="s">
        <v>346</v>
      </c>
      <c r="N156" s="19"/>
      <c r="O156" s="4"/>
      <c r="P156" s="59"/>
      <c r="Q156" s="59"/>
      <c r="R156" s="59"/>
      <c r="S156" s="59"/>
      <c r="T156" s="60" t="s">
        <v>159</v>
      </c>
      <c r="U156" s="59"/>
      <c r="V156" s="59"/>
      <c r="W156" s="59"/>
      <c r="X156" s="59"/>
      <c r="Y156" s="59"/>
      <c r="Z156" s="59"/>
      <c r="AA156" s="59"/>
      <c r="AB156" s="59"/>
      <c r="AC156" s="59"/>
      <c r="AD156" s="59"/>
      <c r="AE156" s="59"/>
      <c r="AF156" s="59"/>
      <c r="AG156" s="59"/>
      <c r="AH156" s="59"/>
      <c r="AI156" s="59"/>
      <c r="AJ156" s="59"/>
      <c r="AK156" s="59"/>
      <c r="AL156" s="59"/>
      <c r="AM156" s="59"/>
      <c r="AN156" s="59"/>
      <c r="AO156" s="59"/>
      <c r="AP156" s="59"/>
      <c r="AQ156" s="59"/>
      <c r="AR156" s="59"/>
      <c r="AS156" s="59"/>
      <c r="AT156" s="59"/>
      <c r="AU156" s="59"/>
      <c r="AV156" s="59"/>
      <c r="AW156" s="59"/>
      <c r="AX156" s="59"/>
      <c r="AY156" s="59"/>
      <c r="AZ156" s="59"/>
      <c r="BA156" s="59"/>
      <c r="BB156" s="59"/>
      <c r="BC156" s="59"/>
      <c r="BD156" s="59"/>
      <c r="BE156" s="59"/>
      <c r="BF156" s="59"/>
      <c r="BG156" s="59"/>
      <c r="BH156" s="59"/>
      <c r="BI156" s="59"/>
      <c r="BJ156" s="59"/>
      <c r="BK156" s="59"/>
      <c r="BL156" s="59"/>
      <c r="BM156" s="59"/>
      <c r="BN156" s="59"/>
      <c r="BO156" s="59"/>
      <c r="BP156" s="59"/>
      <c r="BQ156" s="59"/>
      <c r="BR156" s="59"/>
      <c r="BS156" s="59"/>
      <c r="BT156" s="59"/>
      <c r="BU156" s="59"/>
      <c r="BV156" s="59"/>
      <c r="BW156" s="59"/>
      <c r="BX156" s="59"/>
      <c r="BY156" s="59"/>
      <c r="BZ156" s="59"/>
      <c r="CA156" s="59"/>
      <c r="CB156" s="59"/>
      <c r="CC156" s="59"/>
      <c r="CD156" s="59"/>
      <c r="CE156" s="59"/>
      <c r="CF156" s="59"/>
      <c r="CG156" s="59"/>
      <c r="CH156" s="59"/>
      <c r="CI156" s="59"/>
      <c r="CJ156" s="59"/>
      <c r="CK156" s="59"/>
      <c r="CL156" s="59"/>
      <c r="CM156" s="59"/>
      <c r="CN156" s="59"/>
      <c r="CO156" s="59"/>
      <c r="CP156" s="59"/>
      <c r="CQ156" s="59"/>
      <c r="CR156" s="59"/>
      <c r="CS156" s="59"/>
      <c r="CT156" s="59"/>
      <c r="CU156" s="59"/>
      <c r="CV156" s="59"/>
      <c r="CW156" s="59"/>
      <c r="CX156" s="59"/>
      <c r="CY156" s="59"/>
      <c r="CZ156" s="59"/>
      <c r="DA156" s="59"/>
      <c r="DB156" s="59"/>
      <c r="DC156" s="59"/>
      <c r="DD156" s="59"/>
      <c r="DE156" s="59"/>
      <c r="DF156" s="59"/>
      <c r="DG156" s="59"/>
      <c r="DH156" s="59"/>
      <c r="DI156" s="59"/>
      <c r="DJ156" s="59"/>
      <c r="DK156" s="59"/>
      <c r="DL156" s="59"/>
      <c r="DM156" s="59"/>
      <c r="DN156" s="59"/>
      <c r="DO156" s="59"/>
      <c r="DP156" s="59"/>
      <c r="DQ156" s="59"/>
      <c r="DR156" s="59"/>
      <c r="DS156" s="59"/>
      <c r="DT156" s="59"/>
      <c r="DU156" s="59"/>
      <c r="DV156" s="59"/>
      <c r="DW156" s="59"/>
      <c r="DX156" s="59"/>
      <c r="DY156" s="59"/>
      <c r="DZ156" s="59"/>
      <c r="EA156" s="59"/>
      <c r="EB156" s="59"/>
      <c r="EC156" s="59"/>
      <c r="ED156" s="59"/>
      <c r="EE156" s="59"/>
      <c r="EF156" s="59"/>
      <c r="EG156" s="59"/>
      <c r="EH156" s="59"/>
      <c r="EI156" s="59"/>
      <c r="EJ156" s="59"/>
      <c r="EK156" s="59"/>
      <c r="EL156" s="59"/>
      <c r="EM156" s="59"/>
      <c r="EN156" s="59"/>
    </row>
    <row r="157" spans="1:144" s="28" customFormat="1" ht="30" x14ac:dyDescent="0.4">
      <c r="A157" s="17"/>
      <c r="B157" s="17" t="s">
        <v>562</v>
      </c>
      <c r="C157" s="17" t="s">
        <v>526</v>
      </c>
      <c r="D157" s="18">
        <v>10</v>
      </c>
      <c r="E157" s="18"/>
      <c r="F157" s="18">
        <v>10</v>
      </c>
      <c r="G157" s="18"/>
      <c r="H157" s="92">
        <f>SUM(Tabla1[[#This Row],[PRIMER TRIMESTRE]:[CUARTO TRIMESTRE]])</f>
        <v>20</v>
      </c>
      <c r="I157" s="19">
        <v>500</v>
      </c>
      <c r="J157" s="19">
        <f t="shared" si="6"/>
        <v>10000</v>
      </c>
      <c r="K157" s="19"/>
      <c r="L157" s="17" t="s">
        <v>18</v>
      </c>
      <c r="M157" s="17" t="s">
        <v>346</v>
      </c>
      <c r="N157" s="19"/>
      <c r="O157" s="17"/>
      <c r="P157" s="59"/>
      <c r="Q157" s="59"/>
      <c r="R157" s="59"/>
      <c r="S157" s="59"/>
      <c r="T157" s="60" t="s">
        <v>160</v>
      </c>
      <c r="U157" s="59"/>
      <c r="V157" s="59"/>
      <c r="W157" s="59"/>
      <c r="X157" s="59"/>
      <c r="Y157" s="59"/>
      <c r="Z157" s="59"/>
      <c r="AA157" s="59"/>
      <c r="AB157" s="59"/>
      <c r="AC157" s="59"/>
      <c r="AD157" s="59"/>
      <c r="AE157" s="59"/>
      <c r="AF157" s="59"/>
      <c r="AG157" s="59"/>
      <c r="AH157" s="59"/>
      <c r="AI157" s="59"/>
      <c r="AJ157" s="59"/>
      <c r="AK157" s="59"/>
      <c r="AL157" s="59"/>
      <c r="AM157" s="59"/>
      <c r="AN157" s="59"/>
      <c r="AO157" s="59"/>
      <c r="AP157" s="59"/>
      <c r="AQ157" s="59"/>
      <c r="AR157" s="59"/>
      <c r="AS157" s="59"/>
      <c r="AT157" s="59"/>
      <c r="AU157" s="59"/>
      <c r="AV157" s="59"/>
      <c r="AW157" s="59"/>
      <c r="AX157" s="59"/>
      <c r="AY157" s="59"/>
      <c r="AZ157" s="59"/>
      <c r="BA157" s="59"/>
      <c r="BB157" s="59"/>
      <c r="BC157" s="59"/>
      <c r="BD157" s="59"/>
      <c r="BE157" s="59"/>
      <c r="BF157" s="59"/>
      <c r="BG157" s="59"/>
      <c r="BH157" s="59"/>
      <c r="BI157" s="59"/>
      <c r="BJ157" s="59"/>
      <c r="BK157" s="59"/>
      <c r="BL157" s="59"/>
      <c r="BM157" s="59"/>
      <c r="BN157" s="59"/>
      <c r="BO157" s="59"/>
      <c r="BP157" s="59"/>
      <c r="BQ157" s="59"/>
      <c r="BR157" s="59"/>
      <c r="BS157" s="59"/>
      <c r="BT157" s="59"/>
      <c r="BU157" s="59"/>
      <c r="BV157" s="59"/>
      <c r="BW157" s="59"/>
      <c r="BX157" s="59"/>
      <c r="BY157" s="59"/>
      <c r="BZ157" s="59"/>
      <c r="CA157" s="59"/>
      <c r="CB157" s="59"/>
      <c r="CC157" s="59"/>
      <c r="CD157" s="59"/>
      <c r="CE157" s="59"/>
      <c r="CF157" s="59"/>
      <c r="CG157" s="59"/>
      <c r="CH157" s="59"/>
      <c r="CI157" s="59"/>
      <c r="CJ157" s="59"/>
      <c r="CK157" s="59"/>
      <c r="CL157" s="59"/>
      <c r="CM157" s="59"/>
      <c r="CN157" s="59"/>
      <c r="CO157" s="59"/>
      <c r="CP157" s="59"/>
      <c r="CQ157" s="59"/>
      <c r="CR157" s="59"/>
      <c r="CS157" s="59"/>
      <c r="CT157" s="59"/>
      <c r="CU157" s="59"/>
      <c r="CV157" s="59"/>
      <c r="CW157" s="59"/>
      <c r="CX157" s="59"/>
      <c r="CY157" s="59"/>
      <c r="CZ157" s="59"/>
      <c r="DA157" s="59"/>
      <c r="DB157" s="59"/>
      <c r="DC157" s="59"/>
      <c r="DD157" s="59"/>
      <c r="DE157" s="59"/>
      <c r="DF157" s="59"/>
      <c r="DG157" s="59"/>
      <c r="DH157" s="59"/>
      <c r="DI157" s="59"/>
      <c r="DJ157" s="59"/>
      <c r="DK157" s="59"/>
      <c r="DL157" s="59"/>
      <c r="DM157" s="59"/>
      <c r="DN157" s="59"/>
      <c r="DO157" s="59"/>
      <c r="DP157" s="59"/>
      <c r="DQ157" s="59"/>
      <c r="DR157" s="59"/>
      <c r="DS157" s="59"/>
      <c r="DT157" s="59"/>
      <c r="DU157" s="59"/>
      <c r="DV157" s="59"/>
      <c r="DW157" s="59"/>
      <c r="DX157" s="59"/>
      <c r="DY157" s="59"/>
      <c r="DZ157" s="59"/>
      <c r="EA157" s="59"/>
      <c r="EB157" s="59"/>
      <c r="EC157" s="59"/>
      <c r="ED157" s="59"/>
      <c r="EE157" s="59"/>
      <c r="EF157" s="59"/>
      <c r="EG157" s="59"/>
      <c r="EH157" s="59"/>
      <c r="EI157" s="59"/>
      <c r="EJ157" s="59"/>
      <c r="EK157" s="59"/>
      <c r="EL157" s="59"/>
      <c r="EM157" s="59"/>
      <c r="EN157" s="59"/>
    </row>
    <row r="158" spans="1:144" s="28" customFormat="1" ht="30" x14ac:dyDescent="0.4">
      <c r="A158" s="17"/>
      <c r="B158" s="17" t="s">
        <v>403</v>
      </c>
      <c r="C158" s="17" t="s">
        <v>345</v>
      </c>
      <c r="D158" s="18"/>
      <c r="E158" s="18">
        <v>5</v>
      </c>
      <c r="F158" s="18"/>
      <c r="G158" s="18">
        <v>5</v>
      </c>
      <c r="H158" s="92">
        <f>SUM(Tabla1[[#This Row],[PRIMER TRIMESTRE]:[CUARTO TRIMESTRE]])</f>
        <v>10</v>
      </c>
      <c r="I158" s="19">
        <v>170</v>
      </c>
      <c r="J158" s="19">
        <f t="shared" si="6"/>
        <v>1700</v>
      </c>
      <c r="K158" s="19"/>
      <c r="L158" s="17" t="s">
        <v>18</v>
      </c>
      <c r="M158" s="17" t="s">
        <v>346</v>
      </c>
      <c r="N158" s="19"/>
      <c r="O158" s="4"/>
      <c r="P158" s="59"/>
      <c r="Q158" s="59"/>
      <c r="R158" s="59"/>
      <c r="S158" s="59"/>
      <c r="T158" s="60" t="s">
        <v>161</v>
      </c>
      <c r="U158" s="59"/>
      <c r="V158" s="59"/>
      <c r="W158" s="59"/>
      <c r="X158" s="59"/>
      <c r="Y158" s="59"/>
      <c r="Z158" s="59"/>
      <c r="AA158" s="59"/>
      <c r="AB158" s="59"/>
      <c r="AC158" s="59"/>
      <c r="AD158" s="59"/>
      <c r="AE158" s="59"/>
      <c r="AF158" s="59"/>
      <c r="AG158" s="59"/>
      <c r="AH158" s="59"/>
      <c r="AI158" s="59"/>
      <c r="AJ158" s="59"/>
      <c r="AK158" s="59"/>
      <c r="AL158" s="59"/>
      <c r="AM158" s="59"/>
      <c r="AN158" s="59"/>
      <c r="AO158" s="59"/>
      <c r="AP158" s="59"/>
      <c r="AQ158" s="59"/>
      <c r="AR158" s="59"/>
      <c r="AS158" s="59"/>
      <c r="AT158" s="59"/>
      <c r="AU158" s="59"/>
      <c r="AV158" s="59"/>
      <c r="AW158" s="59"/>
      <c r="AX158" s="59"/>
      <c r="AY158" s="59"/>
      <c r="AZ158" s="59"/>
      <c r="BA158" s="59"/>
      <c r="BB158" s="59"/>
      <c r="BC158" s="59"/>
      <c r="BD158" s="59"/>
      <c r="BE158" s="59"/>
      <c r="BF158" s="59"/>
      <c r="BG158" s="59"/>
      <c r="BH158" s="59"/>
      <c r="BI158" s="59"/>
      <c r="BJ158" s="59"/>
      <c r="BK158" s="59"/>
      <c r="BL158" s="59"/>
      <c r="BM158" s="59"/>
      <c r="BN158" s="59"/>
      <c r="BO158" s="59"/>
      <c r="BP158" s="59"/>
      <c r="BQ158" s="59"/>
      <c r="BR158" s="59"/>
      <c r="BS158" s="59"/>
      <c r="BT158" s="59"/>
      <c r="BU158" s="59"/>
      <c r="BV158" s="59"/>
      <c r="BW158" s="59"/>
      <c r="BX158" s="59"/>
      <c r="BY158" s="59"/>
      <c r="BZ158" s="59"/>
      <c r="CA158" s="59"/>
      <c r="CB158" s="59"/>
      <c r="CC158" s="59"/>
      <c r="CD158" s="59"/>
      <c r="CE158" s="59"/>
      <c r="CF158" s="59"/>
      <c r="CG158" s="59"/>
      <c r="CH158" s="59"/>
      <c r="CI158" s="59"/>
      <c r="CJ158" s="59"/>
      <c r="CK158" s="59"/>
      <c r="CL158" s="59"/>
      <c r="CM158" s="59"/>
      <c r="CN158" s="59"/>
      <c r="CO158" s="59"/>
      <c r="CP158" s="59"/>
      <c r="CQ158" s="59"/>
      <c r="CR158" s="59"/>
      <c r="CS158" s="59"/>
      <c r="CT158" s="59"/>
      <c r="CU158" s="59"/>
      <c r="CV158" s="59"/>
      <c r="CW158" s="59"/>
      <c r="CX158" s="59"/>
      <c r="CY158" s="59"/>
      <c r="CZ158" s="59"/>
      <c r="DA158" s="59"/>
      <c r="DB158" s="59"/>
      <c r="DC158" s="59"/>
      <c r="DD158" s="59"/>
      <c r="DE158" s="59"/>
      <c r="DF158" s="59"/>
      <c r="DG158" s="59"/>
      <c r="DH158" s="59"/>
      <c r="DI158" s="59"/>
      <c r="DJ158" s="59"/>
      <c r="DK158" s="59"/>
      <c r="DL158" s="59"/>
      <c r="DM158" s="59"/>
      <c r="DN158" s="59"/>
      <c r="DO158" s="59"/>
      <c r="DP158" s="59"/>
      <c r="DQ158" s="59"/>
      <c r="DR158" s="59"/>
      <c r="DS158" s="59"/>
      <c r="DT158" s="59"/>
      <c r="DU158" s="59"/>
      <c r="DV158" s="59"/>
      <c r="DW158" s="59"/>
      <c r="DX158" s="59"/>
      <c r="DY158" s="59"/>
      <c r="DZ158" s="59"/>
      <c r="EA158" s="59"/>
      <c r="EB158" s="59"/>
      <c r="EC158" s="59"/>
      <c r="ED158" s="59"/>
      <c r="EE158" s="59"/>
      <c r="EF158" s="59"/>
      <c r="EG158" s="59"/>
      <c r="EH158" s="59"/>
      <c r="EI158" s="59"/>
      <c r="EJ158" s="59"/>
      <c r="EK158" s="59"/>
      <c r="EL158" s="59"/>
      <c r="EM158" s="59"/>
      <c r="EN158" s="59"/>
    </row>
    <row r="159" spans="1:144" ht="30" x14ac:dyDescent="0.4">
      <c r="A159" s="17"/>
      <c r="B159" s="17" t="s">
        <v>599</v>
      </c>
      <c r="C159" s="17" t="s">
        <v>345</v>
      </c>
      <c r="D159" s="18">
        <v>10</v>
      </c>
      <c r="E159" s="18"/>
      <c r="F159" s="18">
        <v>10</v>
      </c>
      <c r="G159" s="18"/>
      <c r="H159" s="92">
        <f>SUM(Tabla1[[#This Row],[PRIMER TRIMESTRE]:[CUARTO TRIMESTRE]])</f>
        <v>20</v>
      </c>
      <c r="I159" s="19">
        <v>600</v>
      </c>
      <c r="J159" s="19">
        <f t="shared" si="6"/>
        <v>12000</v>
      </c>
      <c r="K159" s="19"/>
      <c r="L159" s="17" t="s">
        <v>18</v>
      </c>
      <c r="M159" s="17" t="s">
        <v>346</v>
      </c>
      <c r="N159" s="19"/>
      <c r="O159" s="4"/>
      <c r="T159" s="57" t="s">
        <v>162</v>
      </c>
    </row>
    <row r="160" spans="1:144" ht="30" x14ac:dyDescent="0.4">
      <c r="A160" s="17"/>
      <c r="B160" s="17" t="s">
        <v>404</v>
      </c>
      <c r="C160" s="17" t="s">
        <v>345</v>
      </c>
      <c r="D160" s="18">
        <v>5</v>
      </c>
      <c r="E160" s="18"/>
      <c r="F160" s="18">
        <v>5</v>
      </c>
      <c r="G160" s="18"/>
      <c r="H160" s="92">
        <f>SUM(Tabla1[[#This Row],[PRIMER TRIMESTRE]:[CUARTO TRIMESTRE]])</f>
        <v>10</v>
      </c>
      <c r="I160" s="19">
        <v>300</v>
      </c>
      <c r="J160" s="19">
        <f t="shared" si="6"/>
        <v>3000</v>
      </c>
      <c r="K160" s="19"/>
      <c r="L160" s="17" t="s">
        <v>18</v>
      </c>
      <c r="M160" s="17" t="s">
        <v>346</v>
      </c>
      <c r="N160" s="19"/>
      <c r="O160" s="4"/>
      <c r="T160" s="57" t="s">
        <v>163</v>
      </c>
    </row>
    <row r="161" spans="1:144" ht="30" x14ac:dyDescent="0.4">
      <c r="A161" s="17"/>
      <c r="B161" s="17" t="s">
        <v>405</v>
      </c>
      <c r="C161" s="17" t="s">
        <v>345</v>
      </c>
      <c r="D161" s="18">
        <v>30</v>
      </c>
      <c r="E161" s="18">
        <v>30</v>
      </c>
      <c r="F161" s="18">
        <v>30</v>
      </c>
      <c r="G161" s="18">
        <v>30</v>
      </c>
      <c r="H161" s="92">
        <f>SUM(Tabla1[[#This Row],[PRIMER TRIMESTRE]:[CUARTO TRIMESTRE]])</f>
        <v>120</v>
      </c>
      <c r="I161" s="19">
        <v>3</v>
      </c>
      <c r="J161" s="19">
        <f t="shared" si="6"/>
        <v>360</v>
      </c>
      <c r="K161" s="19"/>
      <c r="L161" s="17" t="s">
        <v>18</v>
      </c>
      <c r="M161" s="17" t="s">
        <v>346</v>
      </c>
      <c r="N161" s="19"/>
      <c r="O161" s="4"/>
      <c r="T161" s="57" t="s">
        <v>164</v>
      </c>
    </row>
    <row r="162" spans="1:144" ht="30" x14ac:dyDescent="0.4">
      <c r="A162" s="17"/>
      <c r="B162" s="17" t="s">
        <v>406</v>
      </c>
      <c r="C162" s="17" t="s">
        <v>345</v>
      </c>
      <c r="D162" s="18">
        <v>30</v>
      </c>
      <c r="E162" s="18">
        <v>30</v>
      </c>
      <c r="F162" s="18">
        <v>30</v>
      </c>
      <c r="G162" s="18">
        <v>30</v>
      </c>
      <c r="H162" s="92">
        <f>SUM(Tabla1[[#This Row],[PRIMER TRIMESTRE]:[CUARTO TRIMESTRE]])</f>
        <v>120</v>
      </c>
      <c r="I162" s="19">
        <v>3.5</v>
      </c>
      <c r="J162" s="19">
        <f t="shared" si="6"/>
        <v>420</v>
      </c>
      <c r="K162" s="19"/>
      <c r="L162" s="17" t="s">
        <v>18</v>
      </c>
      <c r="M162" s="17" t="s">
        <v>346</v>
      </c>
      <c r="N162" s="19"/>
      <c r="O162" s="4"/>
      <c r="T162" s="57" t="s">
        <v>165</v>
      </c>
    </row>
    <row r="163" spans="1:144" ht="30" x14ac:dyDescent="0.4">
      <c r="A163" s="17"/>
      <c r="B163" s="17" t="s">
        <v>407</v>
      </c>
      <c r="C163" s="17" t="s">
        <v>345</v>
      </c>
      <c r="D163" s="18">
        <v>40</v>
      </c>
      <c r="E163" s="18">
        <v>40</v>
      </c>
      <c r="F163" s="18">
        <v>40</v>
      </c>
      <c r="G163" s="18">
        <v>40</v>
      </c>
      <c r="H163" s="92">
        <f>SUM(Tabla1[[#This Row],[PRIMER TRIMESTRE]:[CUARTO TRIMESTRE]])</f>
        <v>160</v>
      </c>
      <c r="I163" s="19">
        <v>5.5</v>
      </c>
      <c r="J163" s="19">
        <f t="shared" si="6"/>
        <v>880</v>
      </c>
      <c r="K163" s="19"/>
      <c r="L163" s="17" t="s">
        <v>18</v>
      </c>
      <c r="M163" s="17" t="s">
        <v>346</v>
      </c>
      <c r="N163" s="19"/>
      <c r="O163" s="4"/>
      <c r="T163" s="57" t="s">
        <v>166</v>
      </c>
    </row>
    <row r="164" spans="1:144" s="28" customFormat="1" ht="30" x14ac:dyDescent="0.4">
      <c r="A164" s="17"/>
      <c r="B164" s="17" t="s">
        <v>408</v>
      </c>
      <c r="C164" s="17" t="s">
        <v>345</v>
      </c>
      <c r="D164" s="18">
        <v>30</v>
      </c>
      <c r="E164" s="18">
        <v>30</v>
      </c>
      <c r="F164" s="18">
        <v>30</v>
      </c>
      <c r="G164" s="18">
        <v>30</v>
      </c>
      <c r="H164" s="92">
        <f>SUM(Tabla1[[#This Row],[PRIMER TRIMESTRE]:[CUARTO TRIMESTRE]])</f>
        <v>120</v>
      </c>
      <c r="I164" s="19">
        <v>10</v>
      </c>
      <c r="J164" s="19">
        <f t="shared" si="6"/>
        <v>1200</v>
      </c>
      <c r="K164" s="19"/>
      <c r="L164" s="17" t="s">
        <v>18</v>
      </c>
      <c r="M164" s="17" t="s">
        <v>346</v>
      </c>
      <c r="N164" s="19"/>
      <c r="O164" s="4"/>
      <c r="P164" s="59"/>
      <c r="Q164" s="59"/>
      <c r="R164" s="59"/>
      <c r="S164" s="59"/>
      <c r="T164" s="60" t="s">
        <v>167</v>
      </c>
      <c r="U164" s="59"/>
      <c r="V164" s="59"/>
      <c r="W164" s="59"/>
      <c r="X164" s="59"/>
      <c r="Y164" s="59"/>
      <c r="Z164" s="59"/>
      <c r="AA164" s="59"/>
      <c r="AB164" s="59"/>
      <c r="AC164" s="59"/>
      <c r="AD164" s="59"/>
      <c r="AE164" s="59"/>
      <c r="AF164" s="59"/>
      <c r="AG164" s="59"/>
      <c r="AH164" s="59"/>
      <c r="AI164" s="59"/>
      <c r="AJ164" s="59"/>
      <c r="AK164" s="59"/>
      <c r="AL164" s="59"/>
      <c r="AM164" s="59"/>
      <c r="AN164" s="59"/>
      <c r="AO164" s="59"/>
      <c r="AP164" s="59"/>
      <c r="AQ164" s="59"/>
      <c r="AR164" s="59"/>
      <c r="AS164" s="59"/>
      <c r="AT164" s="59"/>
      <c r="AU164" s="59"/>
      <c r="AV164" s="59"/>
      <c r="AW164" s="59"/>
      <c r="AX164" s="59"/>
      <c r="AY164" s="59"/>
      <c r="AZ164" s="59"/>
      <c r="BA164" s="59"/>
      <c r="BB164" s="59"/>
      <c r="BC164" s="59"/>
      <c r="BD164" s="59"/>
      <c r="BE164" s="59"/>
      <c r="BF164" s="59"/>
      <c r="BG164" s="59"/>
      <c r="BH164" s="59"/>
      <c r="BI164" s="59"/>
      <c r="BJ164" s="59"/>
      <c r="BK164" s="59"/>
      <c r="BL164" s="59"/>
      <c r="BM164" s="59"/>
      <c r="BN164" s="59"/>
      <c r="BO164" s="59"/>
      <c r="BP164" s="59"/>
      <c r="BQ164" s="59"/>
      <c r="BR164" s="59"/>
      <c r="BS164" s="59"/>
      <c r="BT164" s="59"/>
      <c r="BU164" s="59"/>
      <c r="BV164" s="59"/>
      <c r="BW164" s="59"/>
      <c r="BX164" s="59"/>
      <c r="BY164" s="59"/>
      <c r="BZ164" s="59"/>
      <c r="CA164" s="59"/>
      <c r="CB164" s="59"/>
      <c r="CC164" s="59"/>
      <c r="CD164" s="59"/>
      <c r="CE164" s="59"/>
      <c r="CF164" s="59"/>
      <c r="CG164" s="59"/>
      <c r="CH164" s="59"/>
      <c r="CI164" s="59"/>
      <c r="CJ164" s="59"/>
      <c r="CK164" s="59"/>
      <c r="CL164" s="59"/>
      <c r="CM164" s="59"/>
      <c r="CN164" s="59"/>
      <c r="CO164" s="59"/>
      <c r="CP164" s="59"/>
      <c r="CQ164" s="59"/>
      <c r="CR164" s="59"/>
      <c r="CS164" s="59"/>
      <c r="CT164" s="59"/>
      <c r="CU164" s="59"/>
      <c r="CV164" s="59"/>
      <c r="CW164" s="59"/>
      <c r="CX164" s="59"/>
      <c r="CY164" s="59"/>
      <c r="CZ164" s="59"/>
      <c r="DA164" s="59"/>
      <c r="DB164" s="59"/>
      <c r="DC164" s="59"/>
      <c r="DD164" s="59"/>
      <c r="DE164" s="59"/>
      <c r="DF164" s="59"/>
      <c r="DG164" s="59"/>
      <c r="DH164" s="59"/>
      <c r="DI164" s="59"/>
      <c r="DJ164" s="59"/>
      <c r="DK164" s="59"/>
      <c r="DL164" s="59"/>
      <c r="DM164" s="59"/>
      <c r="DN164" s="59"/>
      <c r="DO164" s="59"/>
      <c r="DP164" s="59"/>
      <c r="DQ164" s="59"/>
      <c r="DR164" s="59"/>
      <c r="DS164" s="59"/>
      <c r="DT164" s="59"/>
      <c r="DU164" s="59"/>
      <c r="DV164" s="59"/>
      <c r="DW164" s="59"/>
      <c r="DX164" s="59"/>
      <c r="DY164" s="59"/>
      <c r="DZ164" s="59"/>
      <c r="EA164" s="59"/>
      <c r="EB164" s="59"/>
      <c r="EC164" s="59"/>
      <c r="ED164" s="59"/>
      <c r="EE164" s="59"/>
      <c r="EF164" s="59"/>
      <c r="EG164" s="59"/>
      <c r="EH164" s="59"/>
      <c r="EI164" s="59"/>
      <c r="EJ164" s="59"/>
      <c r="EK164" s="59"/>
      <c r="EL164" s="59"/>
      <c r="EM164" s="59"/>
      <c r="EN164" s="59"/>
    </row>
    <row r="165" spans="1:144" ht="30" x14ac:dyDescent="0.4">
      <c r="A165" s="17"/>
      <c r="B165" s="17" t="s">
        <v>409</v>
      </c>
      <c r="C165" s="17" t="s">
        <v>345</v>
      </c>
      <c r="D165" s="18"/>
      <c r="E165" s="18">
        <v>10</v>
      </c>
      <c r="F165" s="18"/>
      <c r="G165" s="18">
        <v>10</v>
      </c>
      <c r="H165" s="92">
        <f>SUM(Tabla1[[#This Row],[PRIMER TRIMESTRE]:[CUARTO TRIMESTRE]])</f>
        <v>20</v>
      </c>
      <c r="I165" s="19">
        <v>90</v>
      </c>
      <c r="J165" s="19">
        <f t="shared" si="6"/>
        <v>1800</v>
      </c>
      <c r="K165" s="5"/>
      <c r="L165" s="17" t="s">
        <v>18</v>
      </c>
      <c r="M165" s="17" t="s">
        <v>346</v>
      </c>
      <c r="N165" s="5"/>
      <c r="O165" s="4"/>
      <c r="T165" s="57" t="s">
        <v>168</v>
      </c>
    </row>
    <row r="166" spans="1:144" ht="30" x14ac:dyDescent="0.4">
      <c r="A166" s="17"/>
      <c r="B166" s="17" t="s">
        <v>410</v>
      </c>
      <c r="C166" s="17" t="s">
        <v>345</v>
      </c>
      <c r="D166" s="18">
        <v>15</v>
      </c>
      <c r="E166" s="18"/>
      <c r="F166" s="18">
        <v>15</v>
      </c>
      <c r="G166" s="18"/>
      <c r="H166" s="92">
        <f>SUM(Tabla1[[#This Row],[PRIMER TRIMESTRE]:[CUARTO TRIMESTRE]])</f>
        <v>30</v>
      </c>
      <c r="I166" s="19">
        <v>70</v>
      </c>
      <c r="J166" s="19">
        <f t="shared" si="6"/>
        <v>2100</v>
      </c>
      <c r="K166" s="5"/>
      <c r="L166" s="17" t="s">
        <v>18</v>
      </c>
      <c r="M166" s="17" t="s">
        <v>346</v>
      </c>
      <c r="N166" s="5"/>
      <c r="O166" s="4"/>
      <c r="T166" s="57" t="s">
        <v>169</v>
      </c>
    </row>
    <row r="167" spans="1:144" ht="30" x14ac:dyDescent="0.4">
      <c r="A167" s="17"/>
      <c r="B167" s="17" t="s">
        <v>564</v>
      </c>
      <c r="C167" s="17" t="s">
        <v>345</v>
      </c>
      <c r="D167" s="18">
        <v>15</v>
      </c>
      <c r="E167" s="18">
        <v>15</v>
      </c>
      <c r="F167" s="18">
        <v>15</v>
      </c>
      <c r="G167" s="18">
        <v>15</v>
      </c>
      <c r="H167" s="92">
        <f>SUM(Tabla1[[#This Row],[PRIMER TRIMESTRE]:[CUARTO TRIMESTRE]])</f>
        <v>60</v>
      </c>
      <c r="I167" s="19">
        <v>250</v>
      </c>
      <c r="J167" s="19">
        <f t="shared" si="6"/>
        <v>15000</v>
      </c>
      <c r="K167" s="5"/>
      <c r="L167" s="17" t="s">
        <v>18</v>
      </c>
      <c r="M167" s="17" t="s">
        <v>346</v>
      </c>
      <c r="N167" s="5"/>
      <c r="O167" s="4"/>
      <c r="T167" s="57" t="s">
        <v>170</v>
      </c>
    </row>
    <row r="168" spans="1:144" ht="30" x14ac:dyDescent="0.4">
      <c r="A168" s="17"/>
      <c r="B168" s="17" t="s">
        <v>570</v>
      </c>
      <c r="C168" s="17" t="s">
        <v>345</v>
      </c>
      <c r="D168" s="18"/>
      <c r="E168" s="18">
        <v>200</v>
      </c>
      <c r="F168" s="18"/>
      <c r="G168" s="18">
        <v>200</v>
      </c>
      <c r="H168" s="92">
        <f>SUM(Tabla1[[#This Row],[PRIMER TRIMESTRE]:[CUARTO TRIMESTRE]])</f>
        <v>400</v>
      </c>
      <c r="I168" s="19">
        <v>25</v>
      </c>
      <c r="J168" s="19">
        <f t="shared" si="6"/>
        <v>10000</v>
      </c>
      <c r="K168" s="5"/>
      <c r="L168" s="17" t="s">
        <v>18</v>
      </c>
      <c r="M168" s="17" t="s">
        <v>346</v>
      </c>
      <c r="N168" s="5"/>
      <c r="O168" s="4"/>
      <c r="T168" s="57" t="s">
        <v>171</v>
      </c>
    </row>
    <row r="169" spans="1:144" ht="30" x14ac:dyDescent="0.4">
      <c r="A169" s="17"/>
      <c r="B169" s="17" t="s">
        <v>461</v>
      </c>
      <c r="C169" s="17" t="s">
        <v>345</v>
      </c>
      <c r="D169" s="18"/>
      <c r="E169" s="18">
        <v>20</v>
      </c>
      <c r="F169" s="18"/>
      <c r="G169" s="18">
        <v>20</v>
      </c>
      <c r="H169" s="92">
        <f>SUM(Tabla1[[#This Row],[PRIMER TRIMESTRE]:[CUARTO TRIMESTRE]])</f>
        <v>40</v>
      </c>
      <c r="I169" s="19">
        <v>130</v>
      </c>
      <c r="J169" s="19">
        <f t="shared" si="6"/>
        <v>5200</v>
      </c>
      <c r="K169" s="5"/>
      <c r="L169" s="17" t="s">
        <v>18</v>
      </c>
      <c r="M169" s="17" t="s">
        <v>346</v>
      </c>
      <c r="N169" s="5"/>
      <c r="O169" s="4"/>
      <c r="T169" s="57" t="s">
        <v>172</v>
      </c>
    </row>
    <row r="170" spans="1:144" ht="30" x14ac:dyDescent="0.4">
      <c r="A170" s="17"/>
      <c r="B170" s="17" t="s">
        <v>411</v>
      </c>
      <c r="C170" s="17" t="s">
        <v>526</v>
      </c>
      <c r="D170" s="18">
        <v>1</v>
      </c>
      <c r="E170" s="18"/>
      <c r="F170" s="18">
        <v>1</v>
      </c>
      <c r="G170" s="18"/>
      <c r="H170" s="92">
        <f>SUM(Tabla1[[#This Row],[PRIMER TRIMESTRE]:[CUARTO TRIMESTRE]])</f>
        <v>2</v>
      </c>
      <c r="I170" s="19">
        <v>3500</v>
      </c>
      <c r="J170" s="19">
        <f t="shared" si="6"/>
        <v>7000</v>
      </c>
      <c r="K170" s="5"/>
      <c r="L170" s="17" t="s">
        <v>18</v>
      </c>
      <c r="M170" s="17" t="s">
        <v>346</v>
      </c>
      <c r="N170" s="5"/>
      <c r="O170" s="4"/>
      <c r="T170" s="57" t="s">
        <v>173</v>
      </c>
    </row>
    <row r="171" spans="1:144" ht="30" x14ac:dyDescent="0.4">
      <c r="A171" s="17"/>
      <c r="B171" s="17" t="s">
        <v>412</v>
      </c>
      <c r="C171" s="17" t="s">
        <v>345</v>
      </c>
      <c r="D171" s="18">
        <v>1</v>
      </c>
      <c r="E171" s="18"/>
      <c r="F171" s="18"/>
      <c r="G171" s="18"/>
      <c r="H171" s="92">
        <f>SUM(Tabla1[[#This Row],[PRIMER TRIMESTRE]:[CUARTO TRIMESTRE]])</f>
        <v>1</v>
      </c>
      <c r="I171" s="19">
        <v>1500</v>
      </c>
      <c r="J171" s="19">
        <f t="shared" si="6"/>
        <v>1500</v>
      </c>
      <c r="K171" s="5"/>
      <c r="L171" s="17" t="s">
        <v>18</v>
      </c>
      <c r="M171" s="17" t="s">
        <v>346</v>
      </c>
      <c r="N171" s="5"/>
      <c r="O171" s="4"/>
      <c r="T171" s="57" t="s">
        <v>174</v>
      </c>
    </row>
    <row r="172" spans="1:144" ht="30" x14ac:dyDescent="0.4">
      <c r="A172" s="17"/>
      <c r="B172" s="17" t="s">
        <v>527</v>
      </c>
      <c r="C172" s="17" t="s">
        <v>526</v>
      </c>
      <c r="D172" s="18">
        <v>2</v>
      </c>
      <c r="E172" s="18"/>
      <c r="F172" s="18">
        <v>2</v>
      </c>
      <c r="G172" s="18">
        <v>2</v>
      </c>
      <c r="H172" s="92">
        <f>SUM(Tabla1[[#This Row],[PRIMER TRIMESTRE]:[CUARTO TRIMESTRE]])</f>
        <v>6</v>
      </c>
      <c r="I172" s="19">
        <v>25</v>
      </c>
      <c r="J172" s="19">
        <f t="shared" si="6"/>
        <v>150</v>
      </c>
      <c r="K172" s="19"/>
      <c r="L172" s="17" t="s">
        <v>18</v>
      </c>
      <c r="M172" s="17" t="s">
        <v>346</v>
      </c>
      <c r="N172" s="19"/>
      <c r="O172" s="17"/>
      <c r="T172" s="57" t="s">
        <v>175</v>
      </c>
    </row>
    <row r="173" spans="1:144" ht="30" x14ac:dyDescent="0.4">
      <c r="A173" s="17"/>
      <c r="B173" s="17" t="s">
        <v>413</v>
      </c>
      <c r="C173" s="17" t="s">
        <v>526</v>
      </c>
      <c r="D173" s="18"/>
      <c r="E173" s="18">
        <v>2</v>
      </c>
      <c r="F173" s="18">
        <v>2</v>
      </c>
      <c r="G173" s="18"/>
      <c r="H173" s="92">
        <f>SUM(Tabla1[[#This Row],[PRIMER TRIMESTRE]:[CUARTO TRIMESTRE]])</f>
        <v>4</v>
      </c>
      <c r="I173" s="19">
        <v>200</v>
      </c>
      <c r="J173" s="19">
        <f t="shared" si="6"/>
        <v>800</v>
      </c>
      <c r="K173" s="5"/>
      <c r="L173" s="17" t="s">
        <v>18</v>
      </c>
      <c r="M173" s="17" t="s">
        <v>346</v>
      </c>
      <c r="N173" s="5"/>
      <c r="O173" s="4"/>
      <c r="T173" s="57" t="s">
        <v>176</v>
      </c>
    </row>
    <row r="174" spans="1:144" ht="30" x14ac:dyDescent="0.4">
      <c r="A174" s="17"/>
      <c r="B174" s="17" t="s">
        <v>414</v>
      </c>
      <c r="C174" s="17" t="s">
        <v>345</v>
      </c>
      <c r="D174" s="18">
        <v>1</v>
      </c>
      <c r="E174" s="18">
        <v>3</v>
      </c>
      <c r="F174" s="18">
        <v>3</v>
      </c>
      <c r="G174" s="18">
        <v>3</v>
      </c>
      <c r="H174" s="92">
        <f>SUM(Tabla1[[#This Row],[PRIMER TRIMESTRE]:[CUARTO TRIMESTRE]])</f>
        <v>10</v>
      </c>
      <c r="I174" s="19">
        <v>1000</v>
      </c>
      <c r="J174" s="19">
        <f t="shared" si="6"/>
        <v>10000</v>
      </c>
      <c r="K174" s="5"/>
      <c r="L174" s="17" t="s">
        <v>18</v>
      </c>
      <c r="M174" s="17" t="s">
        <v>346</v>
      </c>
      <c r="N174" s="5"/>
      <c r="O174" s="4"/>
      <c r="T174" s="57" t="s">
        <v>177</v>
      </c>
    </row>
    <row r="175" spans="1:144" ht="30" x14ac:dyDescent="0.4">
      <c r="A175" s="17"/>
      <c r="B175" s="17" t="s">
        <v>536</v>
      </c>
      <c r="C175" s="17" t="s">
        <v>345</v>
      </c>
      <c r="D175" s="18"/>
      <c r="E175" s="18"/>
      <c r="F175" s="18">
        <v>1</v>
      </c>
      <c r="G175" s="18"/>
      <c r="H175" s="92">
        <f>SUM(Tabla1[[#This Row],[PRIMER TRIMESTRE]:[CUARTO TRIMESTRE]])</f>
        <v>1</v>
      </c>
      <c r="I175" s="19">
        <v>3000</v>
      </c>
      <c r="J175" s="19">
        <f t="shared" si="6"/>
        <v>3000</v>
      </c>
      <c r="K175" s="19"/>
      <c r="L175" s="17" t="s">
        <v>18</v>
      </c>
      <c r="M175" s="17" t="s">
        <v>346</v>
      </c>
      <c r="N175" s="19"/>
      <c r="O175" s="17"/>
      <c r="T175" s="57" t="s">
        <v>178</v>
      </c>
    </row>
    <row r="176" spans="1:144" ht="30" x14ac:dyDescent="0.4">
      <c r="A176" s="17"/>
      <c r="B176" s="17" t="s">
        <v>568</v>
      </c>
      <c r="C176" s="17" t="s">
        <v>526</v>
      </c>
      <c r="D176" s="18">
        <v>3</v>
      </c>
      <c r="E176" s="18">
        <v>3</v>
      </c>
      <c r="F176" s="18">
        <v>3</v>
      </c>
      <c r="G176" s="18">
        <v>3</v>
      </c>
      <c r="H176" s="92">
        <f>SUM(Tabla1[[#This Row],[PRIMER TRIMESTRE]:[CUARTO TRIMESTRE]])</f>
        <v>12</v>
      </c>
      <c r="I176" s="19">
        <v>5</v>
      </c>
      <c r="J176" s="19">
        <f t="shared" si="6"/>
        <v>60</v>
      </c>
      <c r="K176" s="19"/>
      <c r="L176" s="17" t="s">
        <v>18</v>
      </c>
      <c r="M176" s="17" t="s">
        <v>346</v>
      </c>
      <c r="N176" s="19"/>
      <c r="O176" s="17"/>
      <c r="T176" s="57" t="s">
        <v>179</v>
      </c>
    </row>
    <row r="177" spans="1:144" ht="30" x14ac:dyDescent="0.4">
      <c r="A177" s="17"/>
      <c r="B177" s="17" t="s">
        <v>569</v>
      </c>
      <c r="C177" s="17" t="s">
        <v>526</v>
      </c>
      <c r="D177" s="18">
        <v>3</v>
      </c>
      <c r="E177" s="18">
        <v>3</v>
      </c>
      <c r="F177" s="18">
        <v>3</v>
      </c>
      <c r="G177" s="18">
        <v>3</v>
      </c>
      <c r="H177" s="92">
        <f>SUM(Tabla1[[#This Row],[PRIMER TRIMESTRE]:[CUARTO TRIMESTRE]])</f>
        <v>12</v>
      </c>
      <c r="I177" s="19">
        <v>5</v>
      </c>
      <c r="J177" s="19">
        <f t="shared" si="6"/>
        <v>60</v>
      </c>
      <c r="K177" s="19"/>
      <c r="L177" s="17" t="s">
        <v>18</v>
      </c>
      <c r="M177" s="17" t="s">
        <v>346</v>
      </c>
      <c r="N177" s="19"/>
      <c r="O177" s="17"/>
      <c r="T177" s="57" t="s">
        <v>180</v>
      </c>
    </row>
    <row r="178" spans="1:144" ht="30" x14ac:dyDescent="0.4">
      <c r="A178" s="17"/>
      <c r="B178" s="17" t="s">
        <v>501</v>
      </c>
      <c r="C178" s="17" t="s">
        <v>345</v>
      </c>
      <c r="D178" s="18">
        <v>5</v>
      </c>
      <c r="E178" s="18"/>
      <c r="F178" s="18">
        <v>5</v>
      </c>
      <c r="G178" s="18"/>
      <c r="H178" s="92">
        <f>SUM(Tabla1[[#This Row],[PRIMER TRIMESTRE]:[CUARTO TRIMESTRE]])</f>
        <v>10</v>
      </c>
      <c r="I178" s="19">
        <v>1500</v>
      </c>
      <c r="J178" s="19">
        <f t="shared" ref="J178:J184" si="7">+H178*I178</f>
        <v>15000</v>
      </c>
      <c r="K178" s="19"/>
      <c r="L178" s="17" t="s">
        <v>18</v>
      </c>
      <c r="M178" s="17" t="s">
        <v>346</v>
      </c>
      <c r="N178" s="19"/>
      <c r="O178" s="17"/>
      <c r="T178" s="57" t="s">
        <v>181</v>
      </c>
    </row>
    <row r="179" spans="1:144" ht="30" x14ac:dyDescent="0.4">
      <c r="A179" s="17"/>
      <c r="B179" s="17" t="s">
        <v>502</v>
      </c>
      <c r="C179" s="17" t="s">
        <v>345</v>
      </c>
      <c r="D179" s="18">
        <v>3</v>
      </c>
      <c r="E179" s="18"/>
      <c r="F179" s="18">
        <v>3</v>
      </c>
      <c r="G179" s="18"/>
      <c r="H179" s="92">
        <f>SUM(Tabla1[[#This Row],[PRIMER TRIMESTRE]:[CUARTO TRIMESTRE]])</f>
        <v>6</v>
      </c>
      <c r="I179" s="19">
        <v>1500</v>
      </c>
      <c r="J179" s="19">
        <f t="shared" si="7"/>
        <v>9000</v>
      </c>
      <c r="K179" s="19"/>
      <c r="L179" s="17" t="s">
        <v>18</v>
      </c>
      <c r="M179" s="17" t="s">
        <v>346</v>
      </c>
      <c r="N179" s="19"/>
      <c r="O179" s="17"/>
      <c r="T179" s="57" t="s">
        <v>182</v>
      </c>
    </row>
    <row r="180" spans="1:144" ht="30" x14ac:dyDescent="0.4">
      <c r="A180" s="17"/>
      <c r="B180" s="17" t="s">
        <v>503</v>
      </c>
      <c r="C180" s="17" t="s">
        <v>345</v>
      </c>
      <c r="D180" s="18">
        <v>3</v>
      </c>
      <c r="E180" s="18"/>
      <c r="F180" s="18">
        <v>3</v>
      </c>
      <c r="G180" s="18"/>
      <c r="H180" s="92">
        <f>SUM(Tabla1[[#This Row],[PRIMER TRIMESTRE]:[CUARTO TRIMESTRE]])</f>
        <v>6</v>
      </c>
      <c r="I180" s="19">
        <v>1500</v>
      </c>
      <c r="J180" s="19">
        <f t="shared" si="7"/>
        <v>9000</v>
      </c>
      <c r="K180" s="19"/>
      <c r="L180" s="17" t="s">
        <v>18</v>
      </c>
      <c r="M180" s="17" t="s">
        <v>346</v>
      </c>
      <c r="N180" s="19"/>
      <c r="O180" s="17"/>
      <c r="T180" s="57" t="s">
        <v>183</v>
      </c>
    </row>
    <row r="181" spans="1:144" ht="30" x14ac:dyDescent="0.4">
      <c r="A181" s="17"/>
      <c r="B181" s="17" t="s">
        <v>504</v>
      </c>
      <c r="C181" s="17" t="s">
        <v>345</v>
      </c>
      <c r="D181" s="18">
        <v>4</v>
      </c>
      <c r="E181" s="18"/>
      <c r="F181" s="18">
        <v>4</v>
      </c>
      <c r="G181" s="18"/>
      <c r="H181" s="92">
        <f>SUM(Tabla1[[#This Row],[PRIMER TRIMESTRE]:[CUARTO TRIMESTRE]])</f>
        <v>8</v>
      </c>
      <c r="I181" s="19">
        <v>1500</v>
      </c>
      <c r="J181" s="19">
        <f t="shared" si="7"/>
        <v>12000</v>
      </c>
      <c r="K181" s="19"/>
      <c r="L181" s="17" t="s">
        <v>18</v>
      </c>
      <c r="M181" s="17" t="s">
        <v>346</v>
      </c>
      <c r="N181" s="19"/>
      <c r="O181" s="17"/>
      <c r="T181" s="57" t="s">
        <v>184</v>
      </c>
    </row>
    <row r="182" spans="1:144" s="28" customFormat="1" ht="30" x14ac:dyDescent="0.4">
      <c r="A182" s="17"/>
      <c r="B182" s="17" t="s">
        <v>508</v>
      </c>
      <c r="C182" s="17" t="s">
        <v>345</v>
      </c>
      <c r="D182" s="18">
        <v>4</v>
      </c>
      <c r="E182" s="18">
        <v>4</v>
      </c>
      <c r="F182" s="18">
        <v>4</v>
      </c>
      <c r="G182" s="18">
        <v>4</v>
      </c>
      <c r="H182" s="92">
        <f>SUM(Tabla1[[#This Row],[PRIMER TRIMESTRE]:[CUARTO TRIMESTRE]])</f>
        <v>16</v>
      </c>
      <c r="I182" s="19">
        <v>1680</v>
      </c>
      <c r="J182" s="19">
        <f t="shared" si="7"/>
        <v>26880</v>
      </c>
      <c r="K182" s="19"/>
      <c r="L182" s="17" t="s">
        <v>18</v>
      </c>
      <c r="M182" s="17" t="s">
        <v>346</v>
      </c>
      <c r="N182" s="19"/>
      <c r="O182" s="17"/>
      <c r="P182" s="59"/>
      <c r="Q182" s="59"/>
      <c r="R182" s="59"/>
      <c r="S182" s="59"/>
      <c r="T182" s="60" t="s">
        <v>185</v>
      </c>
      <c r="U182" s="59"/>
      <c r="V182" s="59"/>
      <c r="W182" s="59"/>
      <c r="X182" s="59"/>
      <c r="Y182" s="59"/>
      <c r="Z182" s="59"/>
      <c r="AA182" s="59"/>
      <c r="AB182" s="59"/>
      <c r="AC182" s="59"/>
      <c r="AD182" s="59"/>
      <c r="AE182" s="59"/>
      <c r="AF182" s="59"/>
      <c r="AG182" s="59"/>
      <c r="AH182" s="59"/>
      <c r="AI182" s="59"/>
      <c r="AJ182" s="59"/>
      <c r="AK182" s="59"/>
      <c r="AL182" s="59"/>
      <c r="AM182" s="59"/>
      <c r="AN182" s="59"/>
      <c r="AO182" s="59"/>
      <c r="AP182" s="59"/>
      <c r="AQ182" s="59"/>
      <c r="AR182" s="59"/>
      <c r="AS182" s="59"/>
      <c r="AT182" s="59"/>
      <c r="AU182" s="59"/>
      <c r="AV182" s="59"/>
      <c r="AW182" s="59"/>
      <c r="AX182" s="59"/>
      <c r="AY182" s="59"/>
      <c r="AZ182" s="59"/>
      <c r="BA182" s="59"/>
      <c r="BB182" s="59"/>
      <c r="BC182" s="59"/>
      <c r="BD182" s="59"/>
      <c r="BE182" s="59"/>
      <c r="BF182" s="59"/>
      <c r="BG182" s="59"/>
      <c r="BH182" s="59"/>
      <c r="BI182" s="59"/>
      <c r="BJ182" s="59"/>
      <c r="BK182" s="59"/>
      <c r="BL182" s="59"/>
      <c r="BM182" s="59"/>
      <c r="BN182" s="59"/>
      <c r="BO182" s="59"/>
      <c r="BP182" s="59"/>
      <c r="BQ182" s="59"/>
      <c r="BR182" s="59"/>
      <c r="BS182" s="59"/>
      <c r="BT182" s="59"/>
      <c r="BU182" s="59"/>
      <c r="BV182" s="59"/>
      <c r="BW182" s="59"/>
      <c r="BX182" s="59"/>
      <c r="BY182" s="59"/>
      <c r="BZ182" s="59"/>
      <c r="CA182" s="59"/>
      <c r="CB182" s="59"/>
      <c r="CC182" s="59"/>
      <c r="CD182" s="59"/>
      <c r="CE182" s="59"/>
      <c r="CF182" s="59"/>
      <c r="CG182" s="59"/>
      <c r="CH182" s="59"/>
      <c r="CI182" s="59"/>
      <c r="CJ182" s="59"/>
      <c r="CK182" s="59"/>
      <c r="CL182" s="59"/>
      <c r="CM182" s="59"/>
      <c r="CN182" s="59"/>
      <c r="CO182" s="59"/>
      <c r="CP182" s="59"/>
      <c r="CQ182" s="59"/>
      <c r="CR182" s="59"/>
      <c r="CS182" s="59"/>
      <c r="CT182" s="59"/>
      <c r="CU182" s="59"/>
      <c r="CV182" s="59"/>
      <c r="CW182" s="59"/>
      <c r="CX182" s="59"/>
      <c r="CY182" s="59"/>
      <c r="CZ182" s="59"/>
      <c r="DA182" s="59"/>
      <c r="DB182" s="59"/>
      <c r="DC182" s="59"/>
      <c r="DD182" s="59"/>
      <c r="DE182" s="59"/>
      <c r="DF182" s="59"/>
      <c r="DG182" s="59"/>
      <c r="DH182" s="59"/>
      <c r="DI182" s="59"/>
      <c r="DJ182" s="59"/>
      <c r="DK182" s="59"/>
      <c r="DL182" s="59"/>
      <c r="DM182" s="59"/>
      <c r="DN182" s="59"/>
      <c r="DO182" s="59"/>
      <c r="DP182" s="59"/>
      <c r="DQ182" s="59"/>
      <c r="DR182" s="59"/>
      <c r="DS182" s="59"/>
      <c r="DT182" s="59"/>
      <c r="DU182" s="59"/>
      <c r="DV182" s="59"/>
      <c r="DW182" s="59"/>
      <c r="DX182" s="59"/>
      <c r="DY182" s="59"/>
      <c r="DZ182" s="59"/>
      <c r="EA182" s="59"/>
      <c r="EB182" s="59"/>
      <c r="EC182" s="59"/>
      <c r="ED182" s="59"/>
      <c r="EE182" s="59"/>
      <c r="EF182" s="59"/>
      <c r="EG182" s="59"/>
      <c r="EH182" s="59"/>
      <c r="EI182" s="59"/>
      <c r="EJ182" s="59"/>
      <c r="EK182" s="59"/>
      <c r="EL182" s="59"/>
      <c r="EM182" s="59"/>
      <c r="EN182" s="59"/>
    </row>
    <row r="183" spans="1:144" s="28" customFormat="1" ht="30" x14ac:dyDescent="0.4">
      <c r="A183" s="17"/>
      <c r="B183" s="17" t="s">
        <v>509</v>
      </c>
      <c r="C183" s="17" t="s">
        <v>345</v>
      </c>
      <c r="D183" s="18"/>
      <c r="E183" s="18">
        <v>5</v>
      </c>
      <c r="F183" s="18"/>
      <c r="G183" s="18">
        <v>5</v>
      </c>
      <c r="H183" s="92">
        <f>SUM(Tabla1[[#This Row],[PRIMER TRIMESTRE]:[CUARTO TRIMESTRE]])</f>
        <v>10</v>
      </c>
      <c r="I183" s="19">
        <v>1000</v>
      </c>
      <c r="J183" s="19">
        <f>+H183*I183</f>
        <v>10000</v>
      </c>
      <c r="K183" s="19"/>
      <c r="L183" s="17" t="s">
        <v>18</v>
      </c>
      <c r="M183" s="17" t="s">
        <v>346</v>
      </c>
      <c r="N183" s="19"/>
      <c r="O183" s="17"/>
      <c r="P183" s="59"/>
      <c r="Q183" s="59"/>
      <c r="R183" s="59"/>
      <c r="S183" s="59"/>
      <c r="T183" s="60" t="s">
        <v>186</v>
      </c>
      <c r="U183" s="59"/>
      <c r="V183" s="59"/>
      <c r="W183" s="59"/>
      <c r="X183" s="59"/>
      <c r="Y183" s="59"/>
      <c r="Z183" s="59"/>
      <c r="AA183" s="59"/>
      <c r="AB183" s="59"/>
      <c r="AC183" s="59"/>
      <c r="AD183" s="59"/>
      <c r="AE183" s="59"/>
      <c r="AF183" s="59"/>
      <c r="AG183" s="59"/>
      <c r="AH183" s="59"/>
      <c r="AI183" s="59"/>
      <c r="AJ183" s="59"/>
      <c r="AK183" s="59"/>
      <c r="AL183" s="59"/>
      <c r="AM183" s="59"/>
      <c r="AN183" s="59"/>
      <c r="AO183" s="59"/>
      <c r="AP183" s="59"/>
      <c r="AQ183" s="59"/>
      <c r="AR183" s="59"/>
      <c r="AS183" s="59"/>
      <c r="AT183" s="59"/>
      <c r="AU183" s="59"/>
      <c r="AV183" s="59"/>
      <c r="AW183" s="59"/>
      <c r="AX183" s="59"/>
      <c r="AY183" s="59"/>
      <c r="AZ183" s="59"/>
      <c r="BA183" s="59"/>
      <c r="BB183" s="59"/>
      <c r="BC183" s="59"/>
      <c r="BD183" s="59"/>
      <c r="BE183" s="59"/>
      <c r="BF183" s="59"/>
      <c r="BG183" s="59"/>
      <c r="BH183" s="59"/>
      <c r="BI183" s="59"/>
      <c r="BJ183" s="59"/>
      <c r="BK183" s="59"/>
      <c r="BL183" s="59"/>
      <c r="BM183" s="59"/>
      <c r="BN183" s="59"/>
      <c r="BO183" s="59"/>
      <c r="BP183" s="59"/>
      <c r="BQ183" s="59"/>
      <c r="BR183" s="59"/>
      <c r="BS183" s="59"/>
      <c r="BT183" s="59"/>
      <c r="BU183" s="59"/>
      <c r="BV183" s="59"/>
      <c r="BW183" s="59"/>
      <c r="BX183" s="59"/>
      <c r="BY183" s="59"/>
      <c r="BZ183" s="59"/>
      <c r="CA183" s="59"/>
      <c r="CB183" s="59"/>
      <c r="CC183" s="59"/>
      <c r="CD183" s="59"/>
      <c r="CE183" s="59"/>
      <c r="CF183" s="59"/>
      <c r="CG183" s="59"/>
      <c r="CH183" s="59"/>
      <c r="CI183" s="59"/>
      <c r="CJ183" s="59"/>
      <c r="CK183" s="59"/>
      <c r="CL183" s="59"/>
      <c r="CM183" s="59"/>
      <c r="CN183" s="59"/>
      <c r="CO183" s="59"/>
      <c r="CP183" s="59"/>
      <c r="CQ183" s="59"/>
      <c r="CR183" s="59"/>
      <c r="CS183" s="59"/>
      <c r="CT183" s="59"/>
      <c r="CU183" s="59"/>
      <c r="CV183" s="59"/>
      <c r="CW183" s="59"/>
      <c r="CX183" s="59"/>
      <c r="CY183" s="59"/>
      <c r="CZ183" s="59"/>
      <c r="DA183" s="59"/>
      <c r="DB183" s="59"/>
      <c r="DC183" s="59"/>
      <c r="DD183" s="59"/>
      <c r="DE183" s="59"/>
      <c r="DF183" s="59"/>
      <c r="DG183" s="59"/>
      <c r="DH183" s="59"/>
      <c r="DI183" s="59"/>
      <c r="DJ183" s="59"/>
      <c r="DK183" s="59"/>
      <c r="DL183" s="59"/>
      <c r="DM183" s="59"/>
      <c r="DN183" s="59"/>
      <c r="DO183" s="59"/>
      <c r="DP183" s="59"/>
      <c r="DQ183" s="59"/>
      <c r="DR183" s="59"/>
      <c r="DS183" s="59"/>
      <c r="DT183" s="59"/>
      <c r="DU183" s="59"/>
      <c r="DV183" s="59"/>
      <c r="DW183" s="59"/>
      <c r="DX183" s="59"/>
      <c r="DY183" s="59"/>
      <c r="DZ183" s="59"/>
      <c r="EA183" s="59"/>
      <c r="EB183" s="59"/>
      <c r="EC183" s="59"/>
      <c r="ED183" s="59"/>
      <c r="EE183" s="59"/>
      <c r="EF183" s="59"/>
      <c r="EG183" s="59"/>
      <c r="EH183" s="59"/>
      <c r="EI183" s="59"/>
      <c r="EJ183" s="59"/>
      <c r="EK183" s="59"/>
      <c r="EL183" s="59"/>
      <c r="EM183" s="59"/>
      <c r="EN183" s="59"/>
    </row>
    <row r="184" spans="1:144" s="28" customFormat="1" ht="30" x14ac:dyDescent="0.4">
      <c r="A184" s="17"/>
      <c r="B184" s="17" t="s">
        <v>510</v>
      </c>
      <c r="C184" s="17" t="s">
        <v>345</v>
      </c>
      <c r="D184" s="18"/>
      <c r="E184" s="18">
        <v>5</v>
      </c>
      <c r="F184" s="18">
        <v>5</v>
      </c>
      <c r="G184" s="18"/>
      <c r="H184" s="92">
        <f>SUM(Tabla1[[#This Row],[PRIMER TRIMESTRE]:[CUARTO TRIMESTRE]])</f>
        <v>10</v>
      </c>
      <c r="I184" s="19">
        <v>1000</v>
      </c>
      <c r="J184" s="19">
        <f t="shared" si="7"/>
        <v>10000</v>
      </c>
      <c r="K184" s="19"/>
      <c r="L184" s="17" t="s">
        <v>18</v>
      </c>
      <c r="M184" s="17" t="s">
        <v>346</v>
      </c>
      <c r="N184" s="19"/>
      <c r="O184" s="17"/>
      <c r="P184" s="59"/>
      <c r="Q184" s="59"/>
      <c r="R184" s="59"/>
      <c r="S184" s="59"/>
      <c r="T184" s="60" t="s">
        <v>187</v>
      </c>
      <c r="U184" s="59"/>
      <c r="V184" s="59"/>
      <c r="W184" s="59"/>
      <c r="X184" s="59"/>
      <c r="Y184" s="59"/>
      <c r="Z184" s="59"/>
      <c r="AA184" s="59"/>
      <c r="AB184" s="59"/>
      <c r="AC184" s="59"/>
      <c r="AD184" s="59"/>
      <c r="AE184" s="59"/>
      <c r="AF184" s="59"/>
      <c r="AG184" s="59"/>
      <c r="AH184" s="59"/>
      <c r="AI184" s="59"/>
      <c r="AJ184" s="59"/>
      <c r="AK184" s="59"/>
      <c r="AL184" s="59"/>
      <c r="AM184" s="59"/>
      <c r="AN184" s="59"/>
      <c r="AO184" s="59"/>
      <c r="AP184" s="59"/>
      <c r="AQ184" s="59"/>
      <c r="AR184" s="59"/>
      <c r="AS184" s="59"/>
      <c r="AT184" s="59"/>
      <c r="AU184" s="59"/>
      <c r="AV184" s="59"/>
      <c r="AW184" s="59"/>
      <c r="AX184" s="59"/>
      <c r="AY184" s="59"/>
      <c r="AZ184" s="59"/>
      <c r="BA184" s="59"/>
      <c r="BB184" s="59"/>
      <c r="BC184" s="59"/>
      <c r="BD184" s="59"/>
      <c r="BE184" s="59"/>
      <c r="BF184" s="59"/>
      <c r="BG184" s="59"/>
      <c r="BH184" s="59"/>
      <c r="BI184" s="59"/>
      <c r="BJ184" s="59"/>
      <c r="BK184" s="59"/>
      <c r="BL184" s="59"/>
      <c r="BM184" s="59"/>
      <c r="BN184" s="59"/>
      <c r="BO184" s="59"/>
      <c r="BP184" s="59"/>
      <c r="BQ184" s="59"/>
      <c r="BR184" s="59"/>
      <c r="BS184" s="59"/>
      <c r="BT184" s="59"/>
      <c r="BU184" s="59"/>
      <c r="BV184" s="59"/>
      <c r="BW184" s="59"/>
      <c r="BX184" s="59"/>
      <c r="BY184" s="59"/>
      <c r="BZ184" s="59"/>
      <c r="CA184" s="59"/>
      <c r="CB184" s="59"/>
      <c r="CC184" s="59"/>
      <c r="CD184" s="59"/>
      <c r="CE184" s="59"/>
      <c r="CF184" s="59"/>
      <c r="CG184" s="59"/>
      <c r="CH184" s="59"/>
      <c r="CI184" s="59"/>
      <c r="CJ184" s="59"/>
      <c r="CK184" s="59"/>
      <c r="CL184" s="59"/>
      <c r="CM184" s="59"/>
      <c r="CN184" s="59"/>
      <c r="CO184" s="59"/>
      <c r="CP184" s="59"/>
      <c r="CQ184" s="59"/>
      <c r="CR184" s="59"/>
      <c r="CS184" s="59"/>
      <c r="CT184" s="59"/>
      <c r="CU184" s="59"/>
      <c r="CV184" s="59"/>
      <c r="CW184" s="59"/>
      <c r="CX184" s="59"/>
      <c r="CY184" s="59"/>
      <c r="CZ184" s="59"/>
      <c r="DA184" s="59"/>
      <c r="DB184" s="59"/>
      <c r="DC184" s="59"/>
      <c r="DD184" s="59"/>
      <c r="DE184" s="59"/>
      <c r="DF184" s="59"/>
      <c r="DG184" s="59"/>
      <c r="DH184" s="59"/>
      <c r="DI184" s="59"/>
      <c r="DJ184" s="59"/>
      <c r="DK184" s="59"/>
      <c r="DL184" s="59"/>
      <c r="DM184" s="59"/>
      <c r="DN184" s="59"/>
      <c r="DO184" s="59"/>
      <c r="DP184" s="59"/>
      <c r="DQ184" s="59"/>
      <c r="DR184" s="59"/>
      <c r="DS184" s="59"/>
      <c r="DT184" s="59"/>
      <c r="DU184" s="59"/>
      <c r="DV184" s="59"/>
      <c r="DW184" s="59"/>
      <c r="DX184" s="59"/>
      <c r="DY184" s="59"/>
      <c r="DZ184" s="59"/>
      <c r="EA184" s="59"/>
      <c r="EB184" s="59"/>
      <c r="EC184" s="59"/>
      <c r="ED184" s="59"/>
      <c r="EE184" s="59"/>
      <c r="EF184" s="59"/>
      <c r="EG184" s="59"/>
      <c r="EH184" s="59"/>
      <c r="EI184" s="59"/>
      <c r="EJ184" s="59"/>
      <c r="EK184" s="59"/>
      <c r="EL184" s="59"/>
      <c r="EM184" s="59"/>
      <c r="EN184" s="59"/>
    </row>
    <row r="185" spans="1:144" s="28" customFormat="1" ht="30" x14ac:dyDescent="0.4">
      <c r="A185" s="17"/>
      <c r="B185" s="17" t="s">
        <v>492</v>
      </c>
      <c r="C185" s="17" t="s">
        <v>345</v>
      </c>
      <c r="D185" s="18">
        <v>5</v>
      </c>
      <c r="E185" s="18">
        <v>5</v>
      </c>
      <c r="F185" s="18">
        <v>5</v>
      </c>
      <c r="G185" s="18">
        <v>5</v>
      </c>
      <c r="H185" s="92">
        <f>SUM(Tabla1[[#This Row],[PRIMER TRIMESTRE]:[CUARTO TRIMESTRE]])</f>
        <v>20</v>
      </c>
      <c r="I185" s="19">
        <v>1680</v>
      </c>
      <c r="J185" s="19">
        <f t="shared" ref="J185:J188" si="8">+H185*I185</f>
        <v>33600</v>
      </c>
      <c r="K185" s="19"/>
      <c r="L185" s="17" t="s">
        <v>18</v>
      </c>
      <c r="M185" s="17" t="s">
        <v>346</v>
      </c>
      <c r="N185" s="19"/>
      <c r="O185" s="17"/>
      <c r="P185" s="59"/>
      <c r="Q185" s="59"/>
      <c r="R185" s="59"/>
      <c r="S185" s="59"/>
      <c r="T185" s="60" t="s">
        <v>188</v>
      </c>
      <c r="U185" s="59"/>
      <c r="V185" s="59"/>
      <c r="W185" s="59"/>
      <c r="X185" s="59"/>
      <c r="Y185" s="59"/>
      <c r="Z185" s="59"/>
      <c r="AA185" s="59"/>
      <c r="AB185" s="59"/>
      <c r="AC185" s="59"/>
      <c r="AD185" s="59"/>
      <c r="AE185" s="59"/>
      <c r="AF185" s="59"/>
      <c r="AG185" s="59"/>
      <c r="AH185" s="59"/>
      <c r="AI185" s="59"/>
      <c r="AJ185" s="59"/>
      <c r="AK185" s="59"/>
      <c r="AL185" s="59"/>
      <c r="AM185" s="59"/>
      <c r="AN185" s="59"/>
      <c r="AO185" s="59"/>
      <c r="AP185" s="59"/>
      <c r="AQ185" s="59"/>
      <c r="AR185" s="59"/>
      <c r="AS185" s="59"/>
      <c r="AT185" s="59"/>
      <c r="AU185" s="59"/>
      <c r="AV185" s="59"/>
      <c r="AW185" s="59"/>
      <c r="AX185" s="59"/>
      <c r="AY185" s="59"/>
      <c r="AZ185" s="59"/>
      <c r="BA185" s="59"/>
      <c r="BB185" s="59"/>
      <c r="BC185" s="59"/>
      <c r="BD185" s="59"/>
      <c r="BE185" s="59"/>
      <c r="BF185" s="59"/>
      <c r="BG185" s="59"/>
      <c r="BH185" s="59"/>
      <c r="BI185" s="59"/>
      <c r="BJ185" s="59"/>
      <c r="BK185" s="59"/>
      <c r="BL185" s="59"/>
      <c r="BM185" s="59"/>
      <c r="BN185" s="59"/>
      <c r="BO185" s="59"/>
      <c r="BP185" s="59"/>
      <c r="BQ185" s="59"/>
      <c r="BR185" s="59"/>
      <c r="BS185" s="59"/>
      <c r="BT185" s="59"/>
      <c r="BU185" s="59"/>
      <c r="BV185" s="59"/>
      <c r="BW185" s="59"/>
      <c r="BX185" s="59"/>
      <c r="BY185" s="59"/>
      <c r="BZ185" s="59"/>
      <c r="CA185" s="59"/>
      <c r="CB185" s="59"/>
      <c r="CC185" s="59"/>
      <c r="CD185" s="59"/>
      <c r="CE185" s="59"/>
      <c r="CF185" s="59"/>
      <c r="CG185" s="59"/>
      <c r="CH185" s="59"/>
      <c r="CI185" s="59"/>
      <c r="CJ185" s="59"/>
      <c r="CK185" s="59"/>
      <c r="CL185" s="59"/>
      <c r="CM185" s="59"/>
      <c r="CN185" s="59"/>
      <c r="CO185" s="59"/>
      <c r="CP185" s="59"/>
      <c r="CQ185" s="59"/>
      <c r="CR185" s="59"/>
      <c r="CS185" s="59"/>
      <c r="CT185" s="59"/>
      <c r="CU185" s="59"/>
      <c r="CV185" s="59"/>
      <c r="CW185" s="59"/>
      <c r="CX185" s="59"/>
      <c r="CY185" s="59"/>
      <c r="CZ185" s="59"/>
      <c r="DA185" s="59"/>
      <c r="DB185" s="59"/>
      <c r="DC185" s="59"/>
      <c r="DD185" s="59"/>
      <c r="DE185" s="59"/>
      <c r="DF185" s="59"/>
      <c r="DG185" s="59"/>
      <c r="DH185" s="59"/>
      <c r="DI185" s="59"/>
      <c r="DJ185" s="59"/>
      <c r="DK185" s="59"/>
      <c r="DL185" s="59"/>
      <c r="DM185" s="59"/>
      <c r="DN185" s="59"/>
      <c r="DO185" s="59"/>
      <c r="DP185" s="59"/>
      <c r="DQ185" s="59"/>
      <c r="DR185" s="59"/>
      <c r="DS185" s="59"/>
      <c r="DT185" s="59"/>
      <c r="DU185" s="59"/>
      <c r="DV185" s="59"/>
      <c r="DW185" s="59"/>
      <c r="DX185" s="59"/>
      <c r="DY185" s="59"/>
      <c r="DZ185" s="59"/>
      <c r="EA185" s="59"/>
      <c r="EB185" s="59"/>
      <c r="EC185" s="59"/>
      <c r="ED185" s="59"/>
      <c r="EE185" s="59"/>
      <c r="EF185" s="59"/>
      <c r="EG185" s="59"/>
      <c r="EH185" s="59"/>
      <c r="EI185" s="59"/>
      <c r="EJ185" s="59"/>
      <c r="EK185" s="59"/>
      <c r="EL185" s="59"/>
      <c r="EM185" s="59"/>
      <c r="EN185" s="59"/>
    </row>
    <row r="186" spans="1:144" s="28" customFormat="1" ht="30" x14ac:dyDescent="0.4">
      <c r="A186" s="17"/>
      <c r="B186" s="17" t="s">
        <v>493</v>
      </c>
      <c r="C186" s="17" t="s">
        <v>345</v>
      </c>
      <c r="D186" s="18">
        <v>5</v>
      </c>
      <c r="E186" s="18">
        <v>5</v>
      </c>
      <c r="F186" s="18">
        <v>5</v>
      </c>
      <c r="G186" s="18">
        <v>5</v>
      </c>
      <c r="H186" s="92">
        <f>SUM(Tabla1[[#This Row],[PRIMER TRIMESTRE]:[CUARTO TRIMESTRE]])</f>
        <v>20</v>
      </c>
      <c r="I186" s="19">
        <v>1680</v>
      </c>
      <c r="J186" s="19">
        <f t="shared" si="8"/>
        <v>33600</v>
      </c>
      <c r="K186" s="19"/>
      <c r="L186" s="17" t="s">
        <v>18</v>
      </c>
      <c r="M186" s="17" t="s">
        <v>346</v>
      </c>
      <c r="N186" s="19"/>
      <c r="O186" s="17"/>
      <c r="P186" s="59"/>
      <c r="Q186" s="59"/>
      <c r="R186" s="59"/>
      <c r="S186" s="59"/>
      <c r="T186" s="60" t="s">
        <v>189</v>
      </c>
      <c r="U186" s="59"/>
      <c r="V186" s="59"/>
      <c r="W186" s="59"/>
      <c r="X186" s="59"/>
      <c r="Y186" s="59"/>
      <c r="Z186" s="59"/>
      <c r="AA186" s="59"/>
      <c r="AB186" s="59"/>
      <c r="AC186" s="59"/>
      <c r="AD186" s="59"/>
      <c r="AE186" s="59"/>
      <c r="AF186" s="59"/>
      <c r="AG186" s="59"/>
      <c r="AH186" s="59"/>
      <c r="AI186" s="59"/>
      <c r="AJ186" s="59"/>
      <c r="AK186" s="59"/>
      <c r="AL186" s="59"/>
      <c r="AM186" s="59"/>
      <c r="AN186" s="59"/>
      <c r="AO186" s="59"/>
      <c r="AP186" s="59"/>
      <c r="AQ186" s="59"/>
      <c r="AR186" s="59"/>
      <c r="AS186" s="59"/>
      <c r="AT186" s="59"/>
      <c r="AU186" s="59"/>
      <c r="AV186" s="59"/>
      <c r="AW186" s="59"/>
      <c r="AX186" s="59"/>
      <c r="AY186" s="59"/>
      <c r="AZ186" s="59"/>
      <c r="BA186" s="59"/>
      <c r="BB186" s="59"/>
      <c r="BC186" s="59"/>
      <c r="BD186" s="59"/>
      <c r="BE186" s="59"/>
      <c r="BF186" s="59"/>
      <c r="BG186" s="59"/>
      <c r="BH186" s="59"/>
      <c r="BI186" s="59"/>
      <c r="BJ186" s="59"/>
      <c r="BK186" s="59"/>
      <c r="BL186" s="59"/>
      <c r="BM186" s="59"/>
      <c r="BN186" s="59"/>
      <c r="BO186" s="59"/>
      <c r="BP186" s="59"/>
      <c r="BQ186" s="59"/>
      <c r="BR186" s="59"/>
      <c r="BS186" s="59"/>
      <c r="BT186" s="59"/>
      <c r="BU186" s="59"/>
      <c r="BV186" s="59"/>
      <c r="BW186" s="59"/>
      <c r="BX186" s="59"/>
      <c r="BY186" s="59"/>
      <c r="BZ186" s="59"/>
      <c r="CA186" s="59"/>
      <c r="CB186" s="59"/>
      <c r="CC186" s="59"/>
      <c r="CD186" s="59"/>
      <c r="CE186" s="59"/>
      <c r="CF186" s="59"/>
      <c r="CG186" s="59"/>
      <c r="CH186" s="59"/>
      <c r="CI186" s="59"/>
      <c r="CJ186" s="59"/>
      <c r="CK186" s="59"/>
      <c r="CL186" s="59"/>
      <c r="CM186" s="59"/>
      <c r="CN186" s="59"/>
      <c r="CO186" s="59"/>
      <c r="CP186" s="59"/>
      <c r="CQ186" s="59"/>
      <c r="CR186" s="59"/>
      <c r="CS186" s="59"/>
      <c r="CT186" s="59"/>
      <c r="CU186" s="59"/>
      <c r="CV186" s="59"/>
      <c r="CW186" s="59"/>
      <c r="CX186" s="59"/>
      <c r="CY186" s="59"/>
      <c r="CZ186" s="59"/>
      <c r="DA186" s="59"/>
      <c r="DB186" s="59"/>
      <c r="DC186" s="59"/>
      <c r="DD186" s="59"/>
      <c r="DE186" s="59"/>
      <c r="DF186" s="59"/>
      <c r="DG186" s="59"/>
      <c r="DH186" s="59"/>
      <c r="DI186" s="59"/>
      <c r="DJ186" s="59"/>
      <c r="DK186" s="59"/>
      <c r="DL186" s="59"/>
      <c r="DM186" s="59"/>
      <c r="DN186" s="59"/>
      <c r="DO186" s="59"/>
      <c r="DP186" s="59"/>
      <c r="DQ186" s="59"/>
      <c r="DR186" s="59"/>
      <c r="DS186" s="59"/>
      <c r="DT186" s="59"/>
      <c r="DU186" s="59"/>
      <c r="DV186" s="59"/>
      <c r="DW186" s="59"/>
      <c r="DX186" s="59"/>
      <c r="DY186" s="59"/>
      <c r="DZ186" s="59"/>
      <c r="EA186" s="59"/>
      <c r="EB186" s="59"/>
      <c r="EC186" s="59"/>
      <c r="ED186" s="59"/>
      <c r="EE186" s="59"/>
      <c r="EF186" s="59"/>
      <c r="EG186" s="59"/>
      <c r="EH186" s="59"/>
      <c r="EI186" s="59"/>
      <c r="EJ186" s="59"/>
      <c r="EK186" s="59"/>
      <c r="EL186" s="59"/>
      <c r="EM186" s="59"/>
      <c r="EN186" s="59"/>
    </row>
    <row r="187" spans="1:144" s="28" customFormat="1" ht="30" x14ac:dyDescent="0.4">
      <c r="A187" s="17"/>
      <c r="B187" s="17" t="s">
        <v>494</v>
      </c>
      <c r="C187" s="17" t="s">
        <v>345</v>
      </c>
      <c r="D187" s="18">
        <v>8</v>
      </c>
      <c r="E187" s="18">
        <v>8</v>
      </c>
      <c r="F187" s="18">
        <v>8</v>
      </c>
      <c r="G187" s="18">
        <v>8</v>
      </c>
      <c r="H187" s="92">
        <f>SUM(Tabla1[[#This Row],[PRIMER TRIMESTRE]:[CUARTO TRIMESTRE]])</f>
        <v>32</v>
      </c>
      <c r="I187" s="19">
        <v>1680</v>
      </c>
      <c r="J187" s="19">
        <f t="shared" si="8"/>
        <v>53760</v>
      </c>
      <c r="K187" s="19"/>
      <c r="L187" s="17" t="s">
        <v>18</v>
      </c>
      <c r="M187" s="17" t="s">
        <v>346</v>
      </c>
      <c r="N187" s="19"/>
      <c r="O187" s="17"/>
      <c r="P187" s="59"/>
      <c r="Q187" s="59"/>
      <c r="R187" s="59"/>
      <c r="S187" s="59"/>
      <c r="T187" s="60" t="s">
        <v>190</v>
      </c>
      <c r="U187" s="59"/>
      <c r="V187" s="59"/>
      <c r="W187" s="59"/>
      <c r="X187" s="59"/>
      <c r="Y187" s="59"/>
      <c r="Z187" s="59"/>
      <c r="AA187" s="59"/>
      <c r="AB187" s="59"/>
      <c r="AC187" s="59"/>
      <c r="AD187" s="59"/>
      <c r="AE187" s="59"/>
      <c r="AF187" s="59"/>
      <c r="AG187" s="59"/>
      <c r="AH187" s="59"/>
      <c r="AI187" s="59"/>
      <c r="AJ187" s="59"/>
      <c r="AK187" s="59"/>
      <c r="AL187" s="59"/>
      <c r="AM187" s="59"/>
      <c r="AN187" s="59"/>
      <c r="AO187" s="59"/>
      <c r="AP187" s="59"/>
      <c r="AQ187" s="59"/>
      <c r="AR187" s="59"/>
      <c r="AS187" s="59"/>
      <c r="AT187" s="59"/>
      <c r="AU187" s="59"/>
      <c r="AV187" s="59"/>
      <c r="AW187" s="59"/>
      <c r="AX187" s="59"/>
      <c r="AY187" s="59"/>
      <c r="AZ187" s="59"/>
      <c r="BA187" s="59"/>
      <c r="BB187" s="59"/>
      <c r="BC187" s="59"/>
      <c r="BD187" s="59"/>
      <c r="BE187" s="59"/>
      <c r="BF187" s="59"/>
      <c r="BG187" s="59"/>
      <c r="BH187" s="59"/>
      <c r="BI187" s="59"/>
      <c r="BJ187" s="59"/>
      <c r="BK187" s="59"/>
      <c r="BL187" s="59"/>
      <c r="BM187" s="59"/>
      <c r="BN187" s="59"/>
      <c r="BO187" s="59"/>
      <c r="BP187" s="59"/>
      <c r="BQ187" s="59"/>
      <c r="BR187" s="59"/>
      <c r="BS187" s="59"/>
      <c r="BT187" s="59"/>
      <c r="BU187" s="59"/>
      <c r="BV187" s="59"/>
      <c r="BW187" s="59"/>
      <c r="BX187" s="59"/>
      <c r="BY187" s="59"/>
      <c r="BZ187" s="59"/>
      <c r="CA187" s="59"/>
      <c r="CB187" s="59"/>
      <c r="CC187" s="59"/>
      <c r="CD187" s="59"/>
      <c r="CE187" s="59"/>
      <c r="CF187" s="59"/>
      <c r="CG187" s="59"/>
      <c r="CH187" s="59"/>
      <c r="CI187" s="59"/>
      <c r="CJ187" s="59"/>
      <c r="CK187" s="59"/>
      <c r="CL187" s="59"/>
      <c r="CM187" s="59"/>
      <c r="CN187" s="59"/>
      <c r="CO187" s="59"/>
      <c r="CP187" s="59"/>
      <c r="CQ187" s="59"/>
      <c r="CR187" s="59"/>
      <c r="CS187" s="59"/>
      <c r="CT187" s="59"/>
      <c r="CU187" s="59"/>
      <c r="CV187" s="59"/>
      <c r="CW187" s="59"/>
      <c r="CX187" s="59"/>
      <c r="CY187" s="59"/>
      <c r="CZ187" s="59"/>
      <c r="DA187" s="59"/>
      <c r="DB187" s="59"/>
      <c r="DC187" s="59"/>
      <c r="DD187" s="59"/>
      <c r="DE187" s="59"/>
      <c r="DF187" s="59"/>
      <c r="DG187" s="59"/>
      <c r="DH187" s="59"/>
      <c r="DI187" s="59"/>
      <c r="DJ187" s="59"/>
      <c r="DK187" s="59"/>
      <c r="DL187" s="59"/>
      <c r="DM187" s="59"/>
      <c r="DN187" s="59"/>
      <c r="DO187" s="59"/>
      <c r="DP187" s="59"/>
      <c r="DQ187" s="59"/>
      <c r="DR187" s="59"/>
      <c r="DS187" s="59"/>
      <c r="DT187" s="59"/>
      <c r="DU187" s="59"/>
      <c r="DV187" s="59"/>
      <c r="DW187" s="59"/>
      <c r="DX187" s="59"/>
      <c r="DY187" s="59"/>
      <c r="DZ187" s="59"/>
      <c r="EA187" s="59"/>
      <c r="EB187" s="59"/>
      <c r="EC187" s="59"/>
      <c r="ED187" s="59"/>
      <c r="EE187" s="59"/>
      <c r="EF187" s="59"/>
      <c r="EG187" s="59"/>
      <c r="EH187" s="59"/>
      <c r="EI187" s="59"/>
      <c r="EJ187" s="59"/>
      <c r="EK187" s="59"/>
      <c r="EL187" s="59"/>
      <c r="EM187" s="59"/>
      <c r="EN187" s="59"/>
    </row>
    <row r="188" spans="1:144" s="28" customFormat="1" ht="30" x14ac:dyDescent="0.4">
      <c r="A188" s="17"/>
      <c r="B188" s="17" t="s">
        <v>495</v>
      </c>
      <c r="C188" s="17" t="s">
        <v>345</v>
      </c>
      <c r="D188" s="18">
        <v>5</v>
      </c>
      <c r="E188" s="18">
        <v>3</v>
      </c>
      <c r="F188" s="18">
        <v>5</v>
      </c>
      <c r="G188" s="18">
        <v>3</v>
      </c>
      <c r="H188" s="92">
        <f>SUM(Tabla1[[#This Row],[PRIMER TRIMESTRE]:[CUARTO TRIMESTRE]])</f>
        <v>16</v>
      </c>
      <c r="I188" s="19">
        <v>1680</v>
      </c>
      <c r="J188" s="19">
        <f t="shared" si="8"/>
        <v>26880</v>
      </c>
      <c r="K188" s="19"/>
      <c r="L188" s="17" t="s">
        <v>18</v>
      </c>
      <c r="M188" s="17" t="s">
        <v>346</v>
      </c>
      <c r="N188" s="19"/>
      <c r="O188" s="17"/>
      <c r="P188" s="59"/>
      <c r="Q188" s="59"/>
      <c r="R188" s="59"/>
      <c r="S188" s="59"/>
      <c r="T188" s="60" t="s">
        <v>191</v>
      </c>
      <c r="U188" s="59"/>
      <c r="V188" s="59"/>
      <c r="W188" s="59"/>
      <c r="X188" s="59"/>
      <c r="Y188" s="59"/>
      <c r="Z188" s="59"/>
      <c r="AA188" s="59"/>
      <c r="AB188" s="59"/>
      <c r="AC188" s="59"/>
      <c r="AD188" s="59"/>
      <c r="AE188" s="59"/>
      <c r="AF188" s="59"/>
      <c r="AG188" s="59"/>
      <c r="AH188" s="59"/>
      <c r="AI188" s="59"/>
      <c r="AJ188" s="59"/>
      <c r="AK188" s="59"/>
      <c r="AL188" s="59"/>
      <c r="AM188" s="59"/>
      <c r="AN188" s="59"/>
      <c r="AO188" s="59"/>
      <c r="AP188" s="59"/>
      <c r="AQ188" s="59"/>
      <c r="AR188" s="59"/>
      <c r="AS188" s="59"/>
      <c r="AT188" s="59"/>
      <c r="AU188" s="59"/>
      <c r="AV188" s="59"/>
      <c r="AW188" s="59"/>
      <c r="AX188" s="59"/>
      <c r="AY188" s="59"/>
      <c r="AZ188" s="59"/>
      <c r="BA188" s="59"/>
      <c r="BB188" s="59"/>
      <c r="BC188" s="59"/>
      <c r="BD188" s="59"/>
      <c r="BE188" s="59"/>
      <c r="BF188" s="59"/>
      <c r="BG188" s="59"/>
      <c r="BH188" s="59"/>
      <c r="BI188" s="59"/>
      <c r="BJ188" s="59"/>
      <c r="BK188" s="59"/>
      <c r="BL188" s="59"/>
      <c r="BM188" s="59"/>
      <c r="BN188" s="59"/>
      <c r="BO188" s="59"/>
      <c r="BP188" s="59"/>
      <c r="BQ188" s="59"/>
      <c r="BR188" s="59"/>
      <c r="BS188" s="59"/>
      <c r="BT188" s="59"/>
      <c r="BU188" s="59"/>
      <c r="BV188" s="59"/>
      <c r="BW188" s="59"/>
      <c r="BX188" s="59"/>
      <c r="BY188" s="59"/>
      <c r="BZ188" s="59"/>
      <c r="CA188" s="59"/>
      <c r="CB188" s="59"/>
      <c r="CC188" s="59"/>
      <c r="CD188" s="59"/>
      <c r="CE188" s="59"/>
      <c r="CF188" s="59"/>
      <c r="CG188" s="59"/>
      <c r="CH188" s="59"/>
      <c r="CI188" s="59"/>
      <c r="CJ188" s="59"/>
      <c r="CK188" s="59"/>
      <c r="CL188" s="59"/>
      <c r="CM188" s="59"/>
      <c r="CN188" s="59"/>
      <c r="CO188" s="59"/>
      <c r="CP188" s="59"/>
      <c r="CQ188" s="59"/>
      <c r="CR188" s="59"/>
      <c r="CS188" s="59"/>
      <c r="CT188" s="59"/>
      <c r="CU188" s="59"/>
      <c r="CV188" s="59"/>
      <c r="CW188" s="59"/>
      <c r="CX188" s="59"/>
      <c r="CY188" s="59"/>
      <c r="CZ188" s="59"/>
      <c r="DA188" s="59"/>
      <c r="DB188" s="59"/>
      <c r="DC188" s="59"/>
      <c r="DD188" s="59"/>
      <c r="DE188" s="59"/>
      <c r="DF188" s="59"/>
      <c r="DG188" s="59"/>
      <c r="DH188" s="59"/>
      <c r="DI188" s="59"/>
      <c r="DJ188" s="59"/>
      <c r="DK188" s="59"/>
      <c r="DL188" s="59"/>
      <c r="DM188" s="59"/>
      <c r="DN188" s="59"/>
      <c r="DO188" s="59"/>
      <c r="DP188" s="59"/>
      <c r="DQ188" s="59"/>
      <c r="DR188" s="59"/>
      <c r="DS188" s="59"/>
      <c r="DT188" s="59"/>
      <c r="DU188" s="59"/>
      <c r="DV188" s="59"/>
      <c r="DW188" s="59"/>
      <c r="DX188" s="59"/>
      <c r="DY188" s="59"/>
      <c r="DZ188" s="59"/>
      <c r="EA188" s="59"/>
      <c r="EB188" s="59"/>
      <c r="EC188" s="59"/>
      <c r="ED188" s="59"/>
      <c r="EE188" s="59"/>
      <c r="EF188" s="59"/>
      <c r="EG188" s="59"/>
      <c r="EH188" s="59"/>
      <c r="EI188" s="59"/>
      <c r="EJ188" s="59"/>
      <c r="EK188" s="59"/>
      <c r="EL188" s="59"/>
      <c r="EM188" s="59"/>
      <c r="EN188" s="59"/>
    </row>
    <row r="189" spans="1:144" s="28" customFormat="1" ht="30" x14ac:dyDescent="0.4">
      <c r="A189" s="17"/>
      <c r="B189" s="17" t="s">
        <v>505</v>
      </c>
      <c r="C189" s="17" t="s">
        <v>345</v>
      </c>
      <c r="D189" s="18">
        <v>4</v>
      </c>
      <c r="E189" s="18">
        <v>4</v>
      </c>
      <c r="F189" s="18">
        <v>4</v>
      </c>
      <c r="G189" s="18">
        <v>4</v>
      </c>
      <c r="H189" s="92">
        <f>SUM(Tabla1[[#This Row],[PRIMER TRIMESTRE]:[CUARTO TRIMESTRE]])</f>
        <v>16</v>
      </c>
      <c r="I189" s="19">
        <v>1000</v>
      </c>
      <c r="J189" s="19">
        <f t="shared" ref="J189:J196" si="9">+H189*I189</f>
        <v>16000</v>
      </c>
      <c r="K189" s="19"/>
      <c r="L189" s="17" t="s">
        <v>18</v>
      </c>
      <c r="M189" s="17" t="s">
        <v>346</v>
      </c>
      <c r="N189" s="19"/>
      <c r="O189" s="17"/>
      <c r="P189" s="59"/>
      <c r="Q189" s="59"/>
      <c r="R189" s="59"/>
      <c r="S189" s="59"/>
      <c r="T189" s="60" t="s">
        <v>192</v>
      </c>
      <c r="U189" s="59"/>
      <c r="V189" s="59"/>
      <c r="W189" s="59"/>
      <c r="X189" s="59"/>
      <c r="Y189" s="59"/>
      <c r="Z189" s="59"/>
      <c r="AA189" s="59"/>
      <c r="AB189" s="59"/>
      <c r="AC189" s="59"/>
      <c r="AD189" s="59"/>
      <c r="AE189" s="59"/>
      <c r="AF189" s="59"/>
      <c r="AG189" s="59"/>
      <c r="AH189" s="59"/>
      <c r="AI189" s="59"/>
      <c r="AJ189" s="59"/>
      <c r="AK189" s="59"/>
      <c r="AL189" s="59"/>
      <c r="AM189" s="59"/>
      <c r="AN189" s="59"/>
      <c r="AO189" s="59"/>
      <c r="AP189" s="59"/>
      <c r="AQ189" s="59"/>
      <c r="AR189" s="59"/>
      <c r="AS189" s="59"/>
      <c r="AT189" s="59"/>
      <c r="AU189" s="59"/>
      <c r="AV189" s="59"/>
      <c r="AW189" s="59"/>
      <c r="AX189" s="59"/>
      <c r="AY189" s="59"/>
      <c r="AZ189" s="59"/>
      <c r="BA189" s="59"/>
      <c r="BB189" s="59"/>
      <c r="BC189" s="59"/>
      <c r="BD189" s="59"/>
      <c r="BE189" s="59"/>
      <c r="BF189" s="59"/>
      <c r="BG189" s="59"/>
      <c r="BH189" s="59"/>
      <c r="BI189" s="59"/>
      <c r="BJ189" s="59"/>
      <c r="BK189" s="59"/>
      <c r="BL189" s="59"/>
      <c r="BM189" s="59"/>
      <c r="BN189" s="59"/>
      <c r="BO189" s="59"/>
      <c r="BP189" s="59"/>
      <c r="BQ189" s="59"/>
      <c r="BR189" s="59"/>
      <c r="BS189" s="59"/>
      <c r="BT189" s="59"/>
      <c r="BU189" s="59"/>
      <c r="BV189" s="59"/>
      <c r="BW189" s="59"/>
      <c r="BX189" s="59"/>
      <c r="BY189" s="59"/>
      <c r="BZ189" s="59"/>
      <c r="CA189" s="59"/>
      <c r="CB189" s="59"/>
      <c r="CC189" s="59"/>
      <c r="CD189" s="59"/>
      <c r="CE189" s="59"/>
      <c r="CF189" s="59"/>
      <c r="CG189" s="59"/>
      <c r="CH189" s="59"/>
      <c r="CI189" s="59"/>
      <c r="CJ189" s="59"/>
      <c r="CK189" s="59"/>
      <c r="CL189" s="59"/>
      <c r="CM189" s="59"/>
      <c r="CN189" s="59"/>
      <c r="CO189" s="59"/>
      <c r="CP189" s="59"/>
      <c r="CQ189" s="59"/>
      <c r="CR189" s="59"/>
      <c r="CS189" s="59"/>
      <c r="CT189" s="59"/>
      <c r="CU189" s="59"/>
      <c r="CV189" s="59"/>
      <c r="CW189" s="59"/>
      <c r="CX189" s="59"/>
      <c r="CY189" s="59"/>
      <c r="CZ189" s="59"/>
      <c r="DA189" s="59"/>
      <c r="DB189" s="59"/>
      <c r="DC189" s="59"/>
      <c r="DD189" s="59"/>
      <c r="DE189" s="59"/>
      <c r="DF189" s="59"/>
      <c r="DG189" s="59"/>
      <c r="DH189" s="59"/>
      <c r="DI189" s="59"/>
      <c r="DJ189" s="59"/>
      <c r="DK189" s="59"/>
      <c r="DL189" s="59"/>
      <c r="DM189" s="59"/>
      <c r="DN189" s="59"/>
      <c r="DO189" s="59"/>
      <c r="DP189" s="59"/>
      <c r="DQ189" s="59"/>
      <c r="DR189" s="59"/>
      <c r="DS189" s="59"/>
      <c r="DT189" s="59"/>
      <c r="DU189" s="59"/>
      <c r="DV189" s="59"/>
      <c r="DW189" s="59"/>
      <c r="DX189" s="59"/>
      <c r="DY189" s="59"/>
      <c r="DZ189" s="59"/>
      <c r="EA189" s="59"/>
      <c r="EB189" s="59"/>
      <c r="EC189" s="59"/>
      <c r="ED189" s="59"/>
      <c r="EE189" s="59"/>
      <c r="EF189" s="59"/>
      <c r="EG189" s="59"/>
      <c r="EH189" s="59"/>
      <c r="EI189" s="59"/>
      <c r="EJ189" s="59"/>
      <c r="EK189" s="59"/>
      <c r="EL189" s="59"/>
      <c r="EM189" s="59"/>
      <c r="EN189" s="59"/>
    </row>
    <row r="190" spans="1:144" s="28" customFormat="1" ht="30" x14ac:dyDescent="0.4">
      <c r="A190" s="17"/>
      <c r="B190" s="17" t="s">
        <v>506</v>
      </c>
      <c r="C190" s="17" t="s">
        <v>345</v>
      </c>
      <c r="D190" s="18">
        <v>4</v>
      </c>
      <c r="E190" s="18">
        <v>4</v>
      </c>
      <c r="F190" s="18">
        <v>4</v>
      </c>
      <c r="G190" s="18">
        <v>4</v>
      </c>
      <c r="H190" s="92">
        <f>SUM(Tabla1[[#This Row],[PRIMER TRIMESTRE]:[CUARTO TRIMESTRE]])</f>
        <v>16</v>
      </c>
      <c r="I190" s="19">
        <v>1200</v>
      </c>
      <c r="J190" s="19">
        <f t="shared" si="9"/>
        <v>19200</v>
      </c>
      <c r="K190" s="19"/>
      <c r="L190" s="17" t="s">
        <v>18</v>
      </c>
      <c r="M190" s="17" t="s">
        <v>346</v>
      </c>
      <c r="N190" s="19"/>
      <c r="O190" s="17"/>
      <c r="P190" s="59"/>
      <c r="Q190" s="59"/>
      <c r="R190" s="59"/>
      <c r="S190" s="59"/>
      <c r="T190" s="60" t="s">
        <v>193</v>
      </c>
      <c r="U190" s="59"/>
      <c r="V190" s="59"/>
      <c r="W190" s="59"/>
      <c r="X190" s="59"/>
      <c r="Y190" s="59"/>
      <c r="Z190" s="59"/>
      <c r="AA190" s="59"/>
      <c r="AB190" s="59"/>
      <c r="AC190" s="59"/>
      <c r="AD190" s="59"/>
      <c r="AE190" s="59"/>
      <c r="AF190" s="59"/>
      <c r="AG190" s="59"/>
      <c r="AH190" s="59"/>
      <c r="AI190" s="59"/>
      <c r="AJ190" s="59"/>
      <c r="AK190" s="59"/>
      <c r="AL190" s="59"/>
      <c r="AM190" s="59"/>
      <c r="AN190" s="59"/>
      <c r="AO190" s="59"/>
      <c r="AP190" s="59"/>
      <c r="AQ190" s="59"/>
      <c r="AR190" s="59"/>
      <c r="AS190" s="59"/>
      <c r="AT190" s="59"/>
      <c r="AU190" s="59"/>
      <c r="AV190" s="59"/>
      <c r="AW190" s="59"/>
      <c r="AX190" s="59"/>
      <c r="AY190" s="59"/>
      <c r="AZ190" s="59"/>
      <c r="BA190" s="59"/>
      <c r="BB190" s="59"/>
      <c r="BC190" s="59"/>
      <c r="BD190" s="59"/>
      <c r="BE190" s="59"/>
      <c r="BF190" s="59"/>
      <c r="BG190" s="59"/>
      <c r="BH190" s="59"/>
      <c r="BI190" s="59"/>
      <c r="BJ190" s="59"/>
      <c r="BK190" s="59"/>
      <c r="BL190" s="59"/>
      <c r="BM190" s="59"/>
      <c r="BN190" s="59"/>
      <c r="BO190" s="59"/>
      <c r="BP190" s="59"/>
      <c r="BQ190" s="59"/>
      <c r="BR190" s="59"/>
      <c r="BS190" s="59"/>
      <c r="BT190" s="59"/>
      <c r="BU190" s="59"/>
      <c r="BV190" s="59"/>
      <c r="BW190" s="59"/>
      <c r="BX190" s="59"/>
      <c r="BY190" s="59"/>
      <c r="BZ190" s="59"/>
      <c r="CA190" s="59"/>
      <c r="CB190" s="59"/>
      <c r="CC190" s="59"/>
      <c r="CD190" s="59"/>
      <c r="CE190" s="59"/>
      <c r="CF190" s="59"/>
      <c r="CG190" s="59"/>
      <c r="CH190" s="59"/>
      <c r="CI190" s="59"/>
      <c r="CJ190" s="59"/>
      <c r="CK190" s="59"/>
      <c r="CL190" s="59"/>
      <c r="CM190" s="59"/>
      <c r="CN190" s="59"/>
      <c r="CO190" s="59"/>
      <c r="CP190" s="59"/>
      <c r="CQ190" s="59"/>
      <c r="CR190" s="59"/>
      <c r="CS190" s="59"/>
      <c r="CT190" s="59"/>
      <c r="CU190" s="59"/>
      <c r="CV190" s="59"/>
      <c r="CW190" s="59"/>
      <c r="CX190" s="59"/>
      <c r="CY190" s="59"/>
      <c r="CZ190" s="59"/>
      <c r="DA190" s="59"/>
      <c r="DB190" s="59"/>
      <c r="DC190" s="59"/>
      <c r="DD190" s="59"/>
      <c r="DE190" s="59"/>
      <c r="DF190" s="59"/>
      <c r="DG190" s="59"/>
      <c r="DH190" s="59"/>
      <c r="DI190" s="59"/>
      <c r="DJ190" s="59"/>
      <c r="DK190" s="59"/>
      <c r="DL190" s="59"/>
      <c r="DM190" s="59"/>
      <c r="DN190" s="59"/>
      <c r="DO190" s="59"/>
      <c r="DP190" s="59"/>
      <c r="DQ190" s="59"/>
      <c r="DR190" s="59"/>
      <c r="DS190" s="59"/>
      <c r="DT190" s="59"/>
      <c r="DU190" s="59"/>
      <c r="DV190" s="59"/>
      <c r="DW190" s="59"/>
      <c r="DX190" s="59"/>
      <c r="DY190" s="59"/>
      <c r="DZ190" s="59"/>
      <c r="EA190" s="59"/>
      <c r="EB190" s="59"/>
      <c r="EC190" s="59"/>
      <c r="ED190" s="59"/>
      <c r="EE190" s="59"/>
      <c r="EF190" s="59"/>
      <c r="EG190" s="59"/>
      <c r="EH190" s="59"/>
      <c r="EI190" s="59"/>
      <c r="EJ190" s="59"/>
      <c r="EK190" s="59"/>
      <c r="EL190" s="59"/>
      <c r="EM190" s="59"/>
      <c r="EN190" s="59"/>
    </row>
    <row r="191" spans="1:144" s="28" customFormat="1" ht="30" x14ac:dyDescent="0.4">
      <c r="A191" s="17"/>
      <c r="B191" s="17" t="s">
        <v>507</v>
      </c>
      <c r="C191" s="17" t="s">
        <v>345</v>
      </c>
      <c r="D191" s="18">
        <v>1</v>
      </c>
      <c r="E191" s="18">
        <v>1</v>
      </c>
      <c r="F191" s="18">
        <v>1</v>
      </c>
      <c r="G191" s="18">
        <v>1</v>
      </c>
      <c r="H191" s="92">
        <f>SUM(Tabla1[[#This Row],[PRIMER TRIMESTRE]:[CUARTO TRIMESTRE]])</f>
        <v>4</v>
      </c>
      <c r="I191" s="19">
        <v>4225</v>
      </c>
      <c r="J191" s="19">
        <f t="shared" si="9"/>
        <v>16900</v>
      </c>
      <c r="K191" s="19"/>
      <c r="L191" s="17" t="s">
        <v>18</v>
      </c>
      <c r="M191" s="17" t="s">
        <v>346</v>
      </c>
      <c r="N191" s="19"/>
      <c r="O191" s="17"/>
      <c r="P191" s="59"/>
      <c r="Q191" s="59"/>
      <c r="R191" s="59"/>
      <c r="S191" s="59"/>
      <c r="T191" s="60" t="s">
        <v>194</v>
      </c>
      <c r="U191" s="59"/>
      <c r="V191" s="59"/>
      <c r="W191" s="59"/>
      <c r="X191" s="59"/>
      <c r="Y191" s="59"/>
      <c r="Z191" s="59"/>
      <c r="AA191" s="59"/>
      <c r="AB191" s="59"/>
      <c r="AC191" s="59"/>
      <c r="AD191" s="59"/>
      <c r="AE191" s="59"/>
      <c r="AF191" s="59"/>
      <c r="AG191" s="59"/>
      <c r="AH191" s="59"/>
      <c r="AI191" s="59"/>
      <c r="AJ191" s="59"/>
      <c r="AK191" s="59"/>
      <c r="AL191" s="59"/>
      <c r="AM191" s="59"/>
      <c r="AN191" s="59"/>
      <c r="AO191" s="59"/>
      <c r="AP191" s="59"/>
      <c r="AQ191" s="59"/>
      <c r="AR191" s="59"/>
      <c r="AS191" s="59"/>
      <c r="AT191" s="59"/>
      <c r="AU191" s="59"/>
      <c r="AV191" s="59"/>
      <c r="AW191" s="59"/>
      <c r="AX191" s="59"/>
      <c r="AY191" s="59"/>
      <c r="AZ191" s="59"/>
      <c r="BA191" s="59"/>
      <c r="BB191" s="59"/>
      <c r="BC191" s="59"/>
      <c r="BD191" s="59"/>
      <c r="BE191" s="59"/>
      <c r="BF191" s="59"/>
      <c r="BG191" s="59"/>
      <c r="BH191" s="59"/>
      <c r="BI191" s="59"/>
      <c r="BJ191" s="59"/>
      <c r="BK191" s="59"/>
      <c r="BL191" s="59"/>
      <c r="BM191" s="59"/>
      <c r="BN191" s="59"/>
      <c r="BO191" s="59"/>
      <c r="BP191" s="59"/>
      <c r="BQ191" s="59"/>
      <c r="BR191" s="59"/>
      <c r="BS191" s="59"/>
      <c r="BT191" s="59"/>
      <c r="BU191" s="59"/>
      <c r="BV191" s="59"/>
      <c r="BW191" s="59"/>
      <c r="BX191" s="59"/>
      <c r="BY191" s="59"/>
      <c r="BZ191" s="59"/>
      <c r="CA191" s="59"/>
      <c r="CB191" s="59"/>
      <c r="CC191" s="59"/>
      <c r="CD191" s="59"/>
      <c r="CE191" s="59"/>
      <c r="CF191" s="59"/>
      <c r="CG191" s="59"/>
      <c r="CH191" s="59"/>
      <c r="CI191" s="59"/>
      <c r="CJ191" s="59"/>
      <c r="CK191" s="59"/>
      <c r="CL191" s="59"/>
      <c r="CM191" s="59"/>
      <c r="CN191" s="59"/>
      <c r="CO191" s="59"/>
      <c r="CP191" s="59"/>
      <c r="CQ191" s="59"/>
      <c r="CR191" s="59"/>
      <c r="CS191" s="59"/>
      <c r="CT191" s="59"/>
      <c r="CU191" s="59"/>
      <c r="CV191" s="59"/>
      <c r="CW191" s="59"/>
      <c r="CX191" s="59"/>
      <c r="CY191" s="59"/>
      <c r="CZ191" s="59"/>
      <c r="DA191" s="59"/>
      <c r="DB191" s="59"/>
      <c r="DC191" s="59"/>
      <c r="DD191" s="59"/>
      <c r="DE191" s="59"/>
      <c r="DF191" s="59"/>
      <c r="DG191" s="59"/>
      <c r="DH191" s="59"/>
      <c r="DI191" s="59"/>
      <c r="DJ191" s="59"/>
      <c r="DK191" s="59"/>
      <c r="DL191" s="59"/>
      <c r="DM191" s="59"/>
      <c r="DN191" s="59"/>
      <c r="DO191" s="59"/>
      <c r="DP191" s="59"/>
      <c r="DQ191" s="59"/>
      <c r="DR191" s="59"/>
      <c r="DS191" s="59"/>
      <c r="DT191" s="59"/>
      <c r="DU191" s="59"/>
      <c r="DV191" s="59"/>
      <c r="DW191" s="59"/>
      <c r="DX191" s="59"/>
      <c r="DY191" s="59"/>
      <c r="DZ191" s="59"/>
      <c r="EA191" s="59"/>
      <c r="EB191" s="59"/>
      <c r="EC191" s="59"/>
      <c r="ED191" s="59"/>
      <c r="EE191" s="59"/>
      <c r="EF191" s="59"/>
      <c r="EG191" s="59"/>
      <c r="EH191" s="59"/>
      <c r="EI191" s="59"/>
      <c r="EJ191" s="59"/>
      <c r="EK191" s="59"/>
      <c r="EL191" s="59"/>
      <c r="EM191" s="59"/>
      <c r="EN191" s="59"/>
    </row>
    <row r="192" spans="1:144" s="28" customFormat="1" ht="30" x14ac:dyDescent="0.4">
      <c r="A192" s="17"/>
      <c r="B192" s="17" t="s">
        <v>497</v>
      </c>
      <c r="C192" s="17" t="s">
        <v>345</v>
      </c>
      <c r="D192" s="18">
        <v>1</v>
      </c>
      <c r="E192" s="18">
        <v>2</v>
      </c>
      <c r="F192" s="18">
        <v>1</v>
      </c>
      <c r="G192" s="18">
        <v>2</v>
      </c>
      <c r="H192" s="92">
        <f>SUM(Tabla1[[#This Row],[PRIMER TRIMESTRE]:[CUARTO TRIMESTRE]])</f>
        <v>6</v>
      </c>
      <c r="I192" s="19">
        <v>4225</v>
      </c>
      <c r="J192" s="19">
        <f>+H192*I192</f>
        <v>25350</v>
      </c>
      <c r="K192" s="19"/>
      <c r="L192" s="17" t="s">
        <v>18</v>
      </c>
      <c r="M192" s="17" t="s">
        <v>346</v>
      </c>
      <c r="N192" s="19"/>
      <c r="O192" s="17"/>
      <c r="P192" s="59"/>
      <c r="Q192" s="59"/>
      <c r="R192" s="59"/>
      <c r="S192" s="59"/>
      <c r="T192" s="60" t="s">
        <v>195</v>
      </c>
      <c r="U192" s="59"/>
      <c r="V192" s="59"/>
      <c r="W192" s="59"/>
      <c r="X192" s="59"/>
      <c r="Y192" s="59"/>
      <c r="Z192" s="59"/>
      <c r="AA192" s="59"/>
      <c r="AB192" s="59"/>
      <c r="AC192" s="59"/>
      <c r="AD192" s="59"/>
      <c r="AE192" s="59"/>
      <c r="AF192" s="59"/>
      <c r="AG192" s="59"/>
      <c r="AH192" s="59"/>
      <c r="AI192" s="59"/>
      <c r="AJ192" s="59"/>
      <c r="AK192" s="59"/>
      <c r="AL192" s="59"/>
      <c r="AM192" s="59"/>
      <c r="AN192" s="59"/>
      <c r="AO192" s="59"/>
      <c r="AP192" s="59"/>
      <c r="AQ192" s="59"/>
      <c r="AR192" s="59"/>
      <c r="AS192" s="59"/>
      <c r="AT192" s="59"/>
      <c r="AU192" s="59"/>
      <c r="AV192" s="59"/>
      <c r="AW192" s="59"/>
      <c r="AX192" s="59"/>
      <c r="AY192" s="59"/>
      <c r="AZ192" s="59"/>
      <c r="BA192" s="59"/>
      <c r="BB192" s="59"/>
      <c r="BC192" s="59"/>
      <c r="BD192" s="59"/>
      <c r="BE192" s="59"/>
      <c r="BF192" s="59"/>
      <c r="BG192" s="59"/>
      <c r="BH192" s="59"/>
      <c r="BI192" s="59"/>
      <c r="BJ192" s="59"/>
      <c r="BK192" s="59"/>
      <c r="BL192" s="59"/>
      <c r="BM192" s="59"/>
      <c r="BN192" s="59"/>
      <c r="BO192" s="59"/>
      <c r="BP192" s="59"/>
      <c r="BQ192" s="59"/>
      <c r="BR192" s="59"/>
      <c r="BS192" s="59"/>
      <c r="BT192" s="59"/>
      <c r="BU192" s="59"/>
      <c r="BV192" s="59"/>
      <c r="BW192" s="59"/>
      <c r="BX192" s="59"/>
      <c r="BY192" s="59"/>
      <c r="BZ192" s="59"/>
      <c r="CA192" s="59"/>
      <c r="CB192" s="59"/>
      <c r="CC192" s="59"/>
      <c r="CD192" s="59"/>
      <c r="CE192" s="59"/>
      <c r="CF192" s="59"/>
      <c r="CG192" s="59"/>
      <c r="CH192" s="59"/>
      <c r="CI192" s="59"/>
      <c r="CJ192" s="59"/>
      <c r="CK192" s="59"/>
      <c r="CL192" s="59"/>
      <c r="CM192" s="59"/>
      <c r="CN192" s="59"/>
      <c r="CO192" s="59"/>
      <c r="CP192" s="59"/>
      <c r="CQ192" s="59"/>
      <c r="CR192" s="59"/>
      <c r="CS192" s="59"/>
      <c r="CT192" s="59"/>
      <c r="CU192" s="59"/>
      <c r="CV192" s="59"/>
      <c r="CW192" s="59"/>
      <c r="CX192" s="59"/>
      <c r="CY192" s="59"/>
      <c r="CZ192" s="59"/>
      <c r="DA192" s="59"/>
      <c r="DB192" s="59"/>
      <c r="DC192" s="59"/>
      <c r="DD192" s="59"/>
      <c r="DE192" s="59"/>
      <c r="DF192" s="59"/>
      <c r="DG192" s="59"/>
      <c r="DH192" s="59"/>
      <c r="DI192" s="59"/>
      <c r="DJ192" s="59"/>
      <c r="DK192" s="59"/>
      <c r="DL192" s="59"/>
      <c r="DM192" s="59"/>
      <c r="DN192" s="59"/>
      <c r="DO192" s="59"/>
      <c r="DP192" s="59"/>
      <c r="DQ192" s="59"/>
      <c r="DR192" s="59"/>
      <c r="DS192" s="59"/>
      <c r="DT192" s="59"/>
      <c r="DU192" s="59"/>
      <c r="DV192" s="59"/>
      <c r="DW192" s="59"/>
      <c r="DX192" s="59"/>
      <c r="DY192" s="59"/>
      <c r="DZ192" s="59"/>
      <c r="EA192" s="59"/>
      <c r="EB192" s="59"/>
      <c r="EC192" s="59"/>
      <c r="ED192" s="59"/>
      <c r="EE192" s="59"/>
      <c r="EF192" s="59"/>
      <c r="EG192" s="59"/>
      <c r="EH192" s="59"/>
      <c r="EI192" s="59"/>
      <c r="EJ192" s="59"/>
      <c r="EK192" s="59"/>
      <c r="EL192" s="59"/>
      <c r="EM192" s="59"/>
      <c r="EN192" s="59"/>
    </row>
    <row r="193" spans="1:144" s="28" customFormat="1" ht="30" x14ac:dyDescent="0.4">
      <c r="A193" s="17"/>
      <c r="B193" s="17" t="s">
        <v>498</v>
      </c>
      <c r="C193" s="17" t="s">
        <v>345</v>
      </c>
      <c r="D193" s="18"/>
      <c r="E193" s="18">
        <v>3</v>
      </c>
      <c r="F193" s="18"/>
      <c r="G193" s="18">
        <v>3</v>
      </c>
      <c r="H193" s="92">
        <f>SUM(Tabla1[[#This Row],[PRIMER TRIMESTRE]:[CUARTO TRIMESTRE]])</f>
        <v>6</v>
      </c>
      <c r="I193" s="19">
        <v>4225</v>
      </c>
      <c r="J193" s="19">
        <f>+H193*I193</f>
        <v>25350</v>
      </c>
      <c r="K193" s="19"/>
      <c r="L193" s="17" t="s">
        <v>18</v>
      </c>
      <c r="M193" s="17" t="s">
        <v>346</v>
      </c>
      <c r="N193" s="19"/>
      <c r="O193" s="17"/>
      <c r="P193" s="59"/>
      <c r="Q193" s="59"/>
      <c r="R193" s="59"/>
      <c r="S193" s="59"/>
      <c r="T193" s="60" t="s">
        <v>196</v>
      </c>
      <c r="U193" s="59"/>
      <c r="V193" s="59"/>
      <c r="W193" s="59"/>
      <c r="X193" s="59"/>
      <c r="Y193" s="59"/>
      <c r="Z193" s="59"/>
      <c r="AA193" s="59"/>
      <c r="AB193" s="59"/>
      <c r="AC193" s="59"/>
      <c r="AD193" s="59"/>
      <c r="AE193" s="59"/>
      <c r="AF193" s="59"/>
      <c r="AG193" s="59"/>
      <c r="AH193" s="59"/>
      <c r="AI193" s="59"/>
      <c r="AJ193" s="59"/>
      <c r="AK193" s="59"/>
      <c r="AL193" s="59"/>
      <c r="AM193" s="59"/>
      <c r="AN193" s="59"/>
      <c r="AO193" s="59"/>
      <c r="AP193" s="59"/>
      <c r="AQ193" s="59"/>
      <c r="AR193" s="59"/>
      <c r="AS193" s="59"/>
      <c r="AT193" s="59"/>
      <c r="AU193" s="59"/>
      <c r="AV193" s="59"/>
      <c r="AW193" s="59"/>
      <c r="AX193" s="59"/>
      <c r="AY193" s="59"/>
      <c r="AZ193" s="59"/>
      <c r="BA193" s="59"/>
      <c r="BB193" s="59"/>
      <c r="BC193" s="59"/>
      <c r="BD193" s="59"/>
      <c r="BE193" s="59"/>
      <c r="BF193" s="59"/>
      <c r="BG193" s="59"/>
      <c r="BH193" s="59"/>
      <c r="BI193" s="59"/>
      <c r="BJ193" s="59"/>
      <c r="BK193" s="59"/>
      <c r="BL193" s="59"/>
      <c r="BM193" s="59"/>
      <c r="BN193" s="59"/>
      <c r="BO193" s="59"/>
      <c r="BP193" s="59"/>
      <c r="BQ193" s="59"/>
      <c r="BR193" s="59"/>
      <c r="BS193" s="59"/>
      <c r="BT193" s="59"/>
      <c r="BU193" s="59"/>
      <c r="BV193" s="59"/>
      <c r="BW193" s="59"/>
      <c r="BX193" s="59"/>
      <c r="BY193" s="59"/>
      <c r="BZ193" s="59"/>
      <c r="CA193" s="59"/>
      <c r="CB193" s="59"/>
      <c r="CC193" s="59"/>
      <c r="CD193" s="59"/>
      <c r="CE193" s="59"/>
      <c r="CF193" s="59"/>
      <c r="CG193" s="59"/>
      <c r="CH193" s="59"/>
      <c r="CI193" s="59"/>
      <c r="CJ193" s="59"/>
      <c r="CK193" s="59"/>
      <c r="CL193" s="59"/>
      <c r="CM193" s="59"/>
      <c r="CN193" s="59"/>
      <c r="CO193" s="59"/>
      <c r="CP193" s="59"/>
      <c r="CQ193" s="59"/>
      <c r="CR193" s="59"/>
      <c r="CS193" s="59"/>
      <c r="CT193" s="59"/>
      <c r="CU193" s="59"/>
      <c r="CV193" s="59"/>
      <c r="CW193" s="59"/>
      <c r="CX193" s="59"/>
      <c r="CY193" s="59"/>
      <c r="CZ193" s="59"/>
      <c r="DA193" s="59"/>
      <c r="DB193" s="59"/>
      <c r="DC193" s="59"/>
      <c r="DD193" s="59"/>
      <c r="DE193" s="59"/>
      <c r="DF193" s="59"/>
      <c r="DG193" s="59"/>
      <c r="DH193" s="59"/>
      <c r="DI193" s="59"/>
      <c r="DJ193" s="59"/>
      <c r="DK193" s="59"/>
      <c r="DL193" s="59"/>
      <c r="DM193" s="59"/>
      <c r="DN193" s="59"/>
      <c r="DO193" s="59"/>
      <c r="DP193" s="59"/>
      <c r="DQ193" s="59"/>
      <c r="DR193" s="59"/>
      <c r="DS193" s="59"/>
      <c r="DT193" s="59"/>
      <c r="DU193" s="59"/>
      <c r="DV193" s="59"/>
      <c r="DW193" s="59"/>
      <c r="DX193" s="59"/>
      <c r="DY193" s="59"/>
      <c r="DZ193" s="59"/>
      <c r="EA193" s="59"/>
      <c r="EB193" s="59"/>
      <c r="EC193" s="59"/>
      <c r="ED193" s="59"/>
      <c r="EE193" s="59"/>
      <c r="EF193" s="59"/>
      <c r="EG193" s="59"/>
      <c r="EH193" s="59"/>
      <c r="EI193" s="59"/>
      <c r="EJ193" s="59"/>
      <c r="EK193" s="59"/>
      <c r="EL193" s="59"/>
      <c r="EM193" s="59"/>
      <c r="EN193" s="59"/>
    </row>
    <row r="194" spans="1:144" s="28" customFormat="1" ht="30" x14ac:dyDescent="0.4">
      <c r="A194" s="17"/>
      <c r="B194" s="17" t="s">
        <v>499</v>
      </c>
      <c r="C194" s="17" t="s">
        <v>345</v>
      </c>
      <c r="D194" s="18"/>
      <c r="E194" s="18">
        <v>3</v>
      </c>
      <c r="F194" s="18"/>
      <c r="G194" s="18">
        <v>3</v>
      </c>
      <c r="H194" s="92">
        <f>SUM(Tabla1[[#This Row],[PRIMER TRIMESTRE]:[CUARTO TRIMESTRE]])</f>
        <v>6</v>
      </c>
      <c r="I194" s="19">
        <v>4225</v>
      </c>
      <c r="J194" s="19">
        <f>+H194*I194</f>
        <v>25350</v>
      </c>
      <c r="K194" s="19"/>
      <c r="L194" s="17" t="s">
        <v>18</v>
      </c>
      <c r="M194" s="17" t="s">
        <v>346</v>
      </c>
      <c r="N194" s="19"/>
      <c r="O194" s="17"/>
      <c r="P194" s="59"/>
      <c r="Q194" s="59"/>
      <c r="R194" s="59"/>
      <c r="S194" s="59"/>
      <c r="T194" s="60" t="s">
        <v>197</v>
      </c>
      <c r="U194" s="59"/>
      <c r="V194" s="59"/>
      <c r="W194" s="59"/>
      <c r="X194" s="59"/>
      <c r="Y194" s="59"/>
      <c r="Z194" s="59"/>
      <c r="AA194" s="59"/>
      <c r="AB194" s="59"/>
      <c r="AC194" s="59"/>
      <c r="AD194" s="59"/>
      <c r="AE194" s="59"/>
      <c r="AF194" s="59"/>
      <c r="AG194" s="59"/>
      <c r="AH194" s="59"/>
      <c r="AI194" s="59"/>
      <c r="AJ194" s="59"/>
      <c r="AK194" s="59"/>
      <c r="AL194" s="59"/>
      <c r="AM194" s="59"/>
      <c r="AN194" s="59"/>
      <c r="AO194" s="59"/>
      <c r="AP194" s="59"/>
      <c r="AQ194" s="59"/>
      <c r="AR194" s="59"/>
      <c r="AS194" s="59"/>
      <c r="AT194" s="59"/>
      <c r="AU194" s="59"/>
      <c r="AV194" s="59"/>
      <c r="AW194" s="59"/>
      <c r="AX194" s="59"/>
      <c r="AY194" s="59"/>
      <c r="AZ194" s="59"/>
      <c r="BA194" s="59"/>
      <c r="BB194" s="59"/>
      <c r="BC194" s="59"/>
      <c r="BD194" s="59"/>
      <c r="BE194" s="59"/>
      <c r="BF194" s="59"/>
      <c r="BG194" s="59"/>
      <c r="BH194" s="59"/>
      <c r="BI194" s="59"/>
      <c r="BJ194" s="59"/>
      <c r="BK194" s="59"/>
      <c r="BL194" s="59"/>
      <c r="BM194" s="59"/>
      <c r="BN194" s="59"/>
      <c r="BO194" s="59"/>
      <c r="BP194" s="59"/>
      <c r="BQ194" s="59"/>
      <c r="BR194" s="59"/>
      <c r="BS194" s="59"/>
      <c r="BT194" s="59"/>
      <c r="BU194" s="59"/>
      <c r="BV194" s="59"/>
      <c r="BW194" s="59"/>
      <c r="BX194" s="59"/>
      <c r="BY194" s="59"/>
      <c r="BZ194" s="59"/>
      <c r="CA194" s="59"/>
      <c r="CB194" s="59"/>
      <c r="CC194" s="59"/>
      <c r="CD194" s="59"/>
      <c r="CE194" s="59"/>
      <c r="CF194" s="59"/>
      <c r="CG194" s="59"/>
      <c r="CH194" s="59"/>
      <c r="CI194" s="59"/>
      <c r="CJ194" s="59"/>
      <c r="CK194" s="59"/>
      <c r="CL194" s="59"/>
      <c r="CM194" s="59"/>
      <c r="CN194" s="59"/>
      <c r="CO194" s="59"/>
      <c r="CP194" s="59"/>
      <c r="CQ194" s="59"/>
      <c r="CR194" s="59"/>
      <c r="CS194" s="59"/>
      <c r="CT194" s="59"/>
      <c r="CU194" s="59"/>
      <c r="CV194" s="59"/>
      <c r="CW194" s="59"/>
      <c r="CX194" s="59"/>
      <c r="CY194" s="59"/>
      <c r="CZ194" s="59"/>
      <c r="DA194" s="59"/>
      <c r="DB194" s="59"/>
      <c r="DC194" s="59"/>
      <c r="DD194" s="59"/>
      <c r="DE194" s="59"/>
      <c r="DF194" s="59"/>
      <c r="DG194" s="59"/>
      <c r="DH194" s="59"/>
      <c r="DI194" s="59"/>
      <c r="DJ194" s="59"/>
      <c r="DK194" s="59"/>
      <c r="DL194" s="59"/>
      <c r="DM194" s="59"/>
      <c r="DN194" s="59"/>
      <c r="DO194" s="59"/>
      <c r="DP194" s="59"/>
      <c r="DQ194" s="59"/>
      <c r="DR194" s="59"/>
      <c r="DS194" s="59"/>
      <c r="DT194" s="59"/>
      <c r="DU194" s="59"/>
      <c r="DV194" s="59"/>
      <c r="DW194" s="59"/>
      <c r="DX194" s="59"/>
      <c r="DY194" s="59"/>
      <c r="DZ194" s="59"/>
      <c r="EA194" s="59"/>
      <c r="EB194" s="59"/>
      <c r="EC194" s="59"/>
      <c r="ED194" s="59"/>
      <c r="EE194" s="59"/>
      <c r="EF194" s="59"/>
      <c r="EG194" s="59"/>
      <c r="EH194" s="59"/>
      <c r="EI194" s="59"/>
      <c r="EJ194" s="59"/>
      <c r="EK194" s="59"/>
      <c r="EL194" s="59"/>
      <c r="EM194" s="59"/>
      <c r="EN194" s="59"/>
    </row>
    <row r="195" spans="1:144" s="28" customFormat="1" ht="30" x14ac:dyDescent="0.4">
      <c r="A195" s="17"/>
      <c r="B195" s="17" t="s">
        <v>500</v>
      </c>
      <c r="C195" s="17" t="s">
        <v>345</v>
      </c>
      <c r="D195" s="18">
        <v>3</v>
      </c>
      <c r="E195" s="18">
        <v>2</v>
      </c>
      <c r="F195" s="18">
        <v>3</v>
      </c>
      <c r="G195" s="18">
        <v>2</v>
      </c>
      <c r="H195" s="92">
        <f>SUM(Tabla1[[#This Row],[PRIMER TRIMESTRE]:[CUARTO TRIMESTRE]])</f>
        <v>10</v>
      </c>
      <c r="I195" s="19">
        <v>1890</v>
      </c>
      <c r="J195" s="19">
        <f>+H195*I195</f>
        <v>18900</v>
      </c>
      <c r="K195" s="19"/>
      <c r="L195" s="17" t="s">
        <v>18</v>
      </c>
      <c r="M195" s="17" t="s">
        <v>346</v>
      </c>
      <c r="N195" s="19"/>
      <c r="O195" s="17"/>
      <c r="P195" s="59"/>
      <c r="Q195" s="59"/>
      <c r="R195" s="59"/>
      <c r="S195" s="59"/>
      <c r="T195" s="60" t="s">
        <v>198</v>
      </c>
      <c r="U195" s="59"/>
      <c r="V195" s="59"/>
      <c r="W195" s="59"/>
      <c r="X195" s="59"/>
      <c r="Y195" s="59"/>
      <c r="Z195" s="59"/>
      <c r="AA195" s="59"/>
      <c r="AB195" s="59"/>
      <c r="AC195" s="59"/>
      <c r="AD195" s="59"/>
      <c r="AE195" s="59"/>
      <c r="AF195" s="59"/>
      <c r="AG195" s="59"/>
      <c r="AH195" s="59"/>
      <c r="AI195" s="59"/>
      <c r="AJ195" s="59"/>
      <c r="AK195" s="59"/>
      <c r="AL195" s="59"/>
      <c r="AM195" s="59"/>
      <c r="AN195" s="59"/>
      <c r="AO195" s="59"/>
      <c r="AP195" s="59"/>
      <c r="AQ195" s="59"/>
      <c r="AR195" s="59"/>
      <c r="AS195" s="59"/>
      <c r="AT195" s="59"/>
      <c r="AU195" s="59"/>
      <c r="AV195" s="59"/>
      <c r="AW195" s="59"/>
      <c r="AX195" s="59"/>
      <c r="AY195" s="59"/>
      <c r="AZ195" s="59"/>
      <c r="BA195" s="59"/>
      <c r="BB195" s="59"/>
      <c r="BC195" s="59"/>
      <c r="BD195" s="59"/>
      <c r="BE195" s="59"/>
      <c r="BF195" s="59"/>
      <c r="BG195" s="59"/>
      <c r="BH195" s="59"/>
      <c r="BI195" s="59"/>
      <c r="BJ195" s="59"/>
      <c r="BK195" s="59"/>
      <c r="BL195" s="59"/>
      <c r="BM195" s="59"/>
      <c r="BN195" s="59"/>
      <c r="BO195" s="59"/>
      <c r="BP195" s="59"/>
      <c r="BQ195" s="59"/>
      <c r="BR195" s="59"/>
      <c r="BS195" s="59"/>
      <c r="BT195" s="59"/>
      <c r="BU195" s="59"/>
      <c r="BV195" s="59"/>
      <c r="BW195" s="59"/>
      <c r="BX195" s="59"/>
      <c r="BY195" s="59"/>
      <c r="BZ195" s="59"/>
      <c r="CA195" s="59"/>
      <c r="CB195" s="59"/>
      <c r="CC195" s="59"/>
      <c r="CD195" s="59"/>
      <c r="CE195" s="59"/>
      <c r="CF195" s="59"/>
      <c r="CG195" s="59"/>
      <c r="CH195" s="59"/>
      <c r="CI195" s="59"/>
      <c r="CJ195" s="59"/>
      <c r="CK195" s="59"/>
      <c r="CL195" s="59"/>
      <c r="CM195" s="59"/>
      <c r="CN195" s="59"/>
      <c r="CO195" s="59"/>
      <c r="CP195" s="59"/>
      <c r="CQ195" s="59"/>
      <c r="CR195" s="59"/>
      <c r="CS195" s="59"/>
      <c r="CT195" s="59"/>
      <c r="CU195" s="59"/>
      <c r="CV195" s="59"/>
      <c r="CW195" s="59"/>
      <c r="CX195" s="59"/>
      <c r="CY195" s="59"/>
      <c r="CZ195" s="59"/>
      <c r="DA195" s="59"/>
      <c r="DB195" s="59"/>
      <c r="DC195" s="59"/>
      <c r="DD195" s="59"/>
      <c r="DE195" s="59"/>
      <c r="DF195" s="59"/>
      <c r="DG195" s="59"/>
      <c r="DH195" s="59"/>
      <c r="DI195" s="59"/>
      <c r="DJ195" s="59"/>
      <c r="DK195" s="59"/>
      <c r="DL195" s="59"/>
      <c r="DM195" s="59"/>
      <c r="DN195" s="59"/>
      <c r="DO195" s="59"/>
      <c r="DP195" s="59"/>
      <c r="DQ195" s="59"/>
      <c r="DR195" s="59"/>
      <c r="DS195" s="59"/>
      <c r="DT195" s="59"/>
      <c r="DU195" s="59"/>
      <c r="DV195" s="59"/>
      <c r="DW195" s="59"/>
      <c r="DX195" s="59"/>
      <c r="DY195" s="59"/>
      <c r="DZ195" s="59"/>
      <c r="EA195" s="59"/>
      <c r="EB195" s="59"/>
      <c r="EC195" s="59"/>
      <c r="ED195" s="59"/>
      <c r="EE195" s="59"/>
      <c r="EF195" s="59"/>
      <c r="EG195" s="59"/>
      <c r="EH195" s="59"/>
      <c r="EI195" s="59"/>
      <c r="EJ195" s="59"/>
      <c r="EK195" s="59"/>
      <c r="EL195" s="59"/>
      <c r="EM195" s="59"/>
      <c r="EN195" s="59"/>
    </row>
    <row r="196" spans="1:144" ht="30" x14ac:dyDescent="0.4">
      <c r="A196" s="17"/>
      <c r="B196" s="17" t="s">
        <v>496</v>
      </c>
      <c r="C196" s="17" t="s">
        <v>345</v>
      </c>
      <c r="D196" s="18"/>
      <c r="E196" s="18">
        <v>5</v>
      </c>
      <c r="F196" s="18"/>
      <c r="G196" s="18">
        <v>5</v>
      </c>
      <c r="H196" s="92">
        <f>SUM(Tabla1[[#This Row],[PRIMER TRIMESTRE]:[CUARTO TRIMESTRE]])</f>
        <v>10</v>
      </c>
      <c r="I196" s="19">
        <v>1650</v>
      </c>
      <c r="J196" s="19">
        <f t="shared" si="9"/>
        <v>16500</v>
      </c>
      <c r="K196" s="19"/>
      <c r="L196" s="17" t="s">
        <v>18</v>
      </c>
      <c r="M196" s="17" t="s">
        <v>346</v>
      </c>
      <c r="N196" s="19"/>
      <c r="O196" s="17"/>
      <c r="T196" s="57" t="s">
        <v>199</v>
      </c>
    </row>
    <row r="197" spans="1:144" s="28" customFormat="1" ht="30" x14ac:dyDescent="0.4">
      <c r="A197" s="17"/>
      <c r="B197" s="17" t="s">
        <v>447</v>
      </c>
      <c r="C197" s="17" t="s">
        <v>345</v>
      </c>
      <c r="D197" s="18"/>
      <c r="E197" s="18">
        <v>2</v>
      </c>
      <c r="F197" s="18"/>
      <c r="G197" s="18">
        <v>2</v>
      </c>
      <c r="H197" s="92">
        <f>SUM(Tabla1[[#This Row],[PRIMER TRIMESTRE]:[CUARTO TRIMESTRE]])</f>
        <v>4</v>
      </c>
      <c r="I197" s="19">
        <v>2550</v>
      </c>
      <c r="J197" s="19">
        <f t="shared" ref="J197:J207" si="10">+H197*I197</f>
        <v>10200</v>
      </c>
      <c r="K197" s="5"/>
      <c r="L197" s="17" t="s">
        <v>18</v>
      </c>
      <c r="M197" s="17" t="s">
        <v>346</v>
      </c>
      <c r="N197" s="5"/>
      <c r="O197" s="4"/>
      <c r="P197" s="59"/>
      <c r="Q197" s="59"/>
      <c r="R197" s="59"/>
      <c r="S197" s="59"/>
      <c r="T197" s="60" t="s">
        <v>200</v>
      </c>
      <c r="U197" s="59"/>
      <c r="V197" s="59"/>
      <c r="W197" s="59"/>
      <c r="X197" s="59"/>
      <c r="Y197" s="59"/>
      <c r="Z197" s="59"/>
      <c r="AA197" s="59"/>
      <c r="AB197" s="59"/>
      <c r="AC197" s="59"/>
      <c r="AD197" s="59"/>
      <c r="AE197" s="59"/>
      <c r="AF197" s="59"/>
      <c r="AG197" s="59"/>
      <c r="AH197" s="59"/>
      <c r="AI197" s="59"/>
      <c r="AJ197" s="59"/>
      <c r="AK197" s="59"/>
      <c r="AL197" s="59"/>
      <c r="AM197" s="59"/>
      <c r="AN197" s="59"/>
      <c r="AO197" s="59"/>
      <c r="AP197" s="59"/>
      <c r="AQ197" s="59"/>
      <c r="AR197" s="59"/>
      <c r="AS197" s="59"/>
      <c r="AT197" s="59"/>
      <c r="AU197" s="59"/>
      <c r="AV197" s="59"/>
      <c r="AW197" s="59"/>
      <c r="AX197" s="59"/>
      <c r="AY197" s="59"/>
      <c r="AZ197" s="59"/>
      <c r="BA197" s="59"/>
      <c r="BB197" s="59"/>
      <c r="BC197" s="59"/>
      <c r="BD197" s="59"/>
      <c r="BE197" s="59"/>
      <c r="BF197" s="59"/>
      <c r="BG197" s="59"/>
      <c r="BH197" s="59"/>
      <c r="BI197" s="59"/>
      <c r="BJ197" s="59"/>
      <c r="BK197" s="59"/>
      <c r="BL197" s="59"/>
      <c r="BM197" s="59"/>
      <c r="BN197" s="59"/>
      <c r="BO197" s="59"/>
      <c r="BP197" s="59"/>
      <c r="BQ197" s="59"/>
      <c r="BR197" s="59"/>
      <c r="BS197" s="59"/>
      <c r="BT197" s="59"/>
      <c r="BU197" s="59"/>
      <c r="BV197" s="59"/>
      <c r="BW197" s="59"/>
      <c r="BX197" s="59"/>
      <c r="BY197" s="59"/>
      <c r="BZ197" s="59"/>
      <c r="CA197" s="59"/>
      <c r="CB197" s="59"/>
      <c r="CC197" s="59"/>
      <c r="CD197" s="59"/>
      <c r="CE197" s="59"/>
      <c r="CF197" s="59"/>
      <c r="CG197" s="59"/>
      <c r="CH197" s="59"/>
      <c r="CI197" s="59"/>
      <c r="CJ197" s="59"/>
      <c r="CK197" s="59"/>
      <c r="CL197" s="59"/>
      <c r="CM197" s="59"/>
      <c r="CN197" s="59"/>
      <c r="CO197" s="59"/>
      <c r="CP197" s="59"/>
      <c r="CQ197" s="59"/>
      <c r="CR197" s="59"/>
      <c r="CS197" s="59"/>
      <c r="CT197" s="59"/>
      <c r="CU197" s="59"/>
      <c r="CV197" s="59"/>
      <c r="CW197" s="59"/>
      <c r="CX197" s="59"/>
      <c r="CY197" s="59"/>
      <c r="CZ197" s="59"/>
      <c r="DA197" s="59"/>
      <c r="DB197" s="59"/>
      <c r="DC197" s="59"/>
      <c r="DD197" s="59"/>
      <c r="DE197" s="59"/>
      <c r="DF197" s="59"/>
      <c r="DG197" s="59"/>
      <c r="DH197" s="59"/>
      <c r="DI197" s="59"/>
      <c r="DJ197" s="59"/>
      <c r="DK197" s="59"/>
      <c r="DL197" s="59"/>
      <c r="DM197" s="59"/>
      <c r="DN197" s="59"/>
      <c r="DO197" s="59"/>
      <c r="DP197" s="59"/>
      <c r="DQ197" s="59"/>
      <c r="DR197" s="59"/>
      <c r="DS197" s="59"/>
      <c r="DT197" s="59"/>
      <c r="DU197" s="59"/>
      <c r="DV197" s="59"/>
      <c r="DW197" s="59"/>
      <c r="DX197" s="59"/>
      <c r="DY197" s="59"/>
      <c r="DZ197" s="59"/>
      <c r="EA197" s="59"/>
      <c r="EB197" s="59"/>
      <c r="EC197" s="59"/>
      <c r="ED197" s="59"/>
      <c r="EE197" s="59"/>
      <c r="EF197" s="59"/>
      <c r="EG197" s="59"/>
      <c r="EH197" s="59"/>
      <c r="EI197" s="59"/>
      <c r="EJ197" s="59"/>
      <c r="EK197" s="59"/>
      <c r="EL197" s="59"/>
      <c r="EM197" s="59"/>
      <c r="EN197" s="59"/>
    </row>
    <row r="198" spans="1:144" ht="30" x14ac:dyDescent="0.4">
      <c r="A198" s="4"/>
      <c r="B198" s="17" t="s">
        <v>448</v>
      </c>
      <c r="C198" s="17" t="s">
        <v>345</v>
      </c>
      <c r="D198" s="18"/>
      <c r="E198" s="18">
        <v>2</v>
      </c>
      <c r="F198" s="18"/>
      <c r="G198" s="18">
        <v>2</v>
      </c>
      <c r="H198" s="92">
        <f>SUM(Tabla1[[#This Row],[PRIMER TRIMESTRE]:[CUARTO TRIMESTRE]])</f>
        <v>4</v>
      </c>
      <c r="I198" s="19">
        <v>2550</v>
      </c>
      <c r="J198" s="19">
        <f t="shared" si="10"/>
        <v>10200</v>
      </c>
      <c r="K198" s="5"/>
      <c r="L198" s="17" t="s">
        <v>18</v>
      </c>
      <c r="M198" s="17" t="s">
        <v>346</v>
      </c>
      <c r="N198" s="5"/>
      <c r="O198" s="4"/>
      <c r="T198" s="57" t="s">
        <v>201</v>
      </c>
    </row>
    <row r="199" spans="1:144" ht="30" x14ac:dyDescent="0.4">
      <c r="A199" s="4"/>
      <c r="B199" s="17" t="s">
        <v>449</v>
      </c>
      <c r="C199" s="17" t="s">
        <v>345</v>
      </c>
      <c r="D199" s="18"/>
      <c r="E199" s="18">
        <v>2</v>
      </c>
      <c r="F199" s="18"/>
      <c r="G199" s="18">
        <v>2</v>
      </c>
      <c r="H199" s="92">
        <f>SUM(Tabla1[[#This Row],[PRIMER TRIMESTRE]:[CUARTO TRIMESTRE]])</f>
        <v>4</v>
      </c>
      <c r="I199" s="19">
        <v>2550</v>
      </c>
      <c r="J199" s="19">
        <f t="shared" si="10"/>
        <v>10200</v>
      </c>
      <c r="K199" s="5"/>
      <c r="L199" s="17" t="s">
        <v>18</v>
      </c>
      <c r="M199" s="17" t="s">
        <v>346</v>
      </c>
      <c r="N199" s="5"/>
      <c r="O199" s="4"/>
      <c r="T199" s="57" t="s">
        <v>202</v>
      </c>
    </row>
    <row r="200" spans="1:144" ht="30" x14ac:dyDescent="0.4">
      <c r="A200" s="17"/>
      <c r="B200" s="17" t="s">
        <v>580</v>
      </c>
      <c r="C200" s="17" t="s">
        <v>345</v>
      </c>
      <c r="D200" s="18"/>
      <c r="E200" s="18">
        <v>2</v>
      </c>
      <c r="F200" s="18"/>
      <c r="G200" s="18">
        <v>1</v>
      </c>
      <c r="H200" s="92">
        <f>SUM(Tabla1[[#This Row],[PRIMER TRIMESTRE]:[CUARTO TRIMESTRE]])</f>
        <v>3</v>
      </c>
      <c r="I200" s="19">
        <v>2550</v>
      </c>
      <c r="J200" s="19">
        <f t="shared" si="10"/>
        <v>7650</v>
      </c>
      <c r="K200" s="19"/>
      <c r="L200" s="17" t="s">
        <v>18</v>
      </c>
      <c r="M200" s="17" t="s">
        <v>346</v>
      </c>
      <c r="N200" s="19"/>
      <c r="O200" s="17"/>
      <c r="T200" s="57" t="s">
        <v>203</v>
      </c>
    </row>
    <row r="201" spans="1:144" ht="30" x14ac:dyDescent="0.4">
      <c r="A201" s="17"/>
      <c r="B201" s="17" t="s">
        <v>581</v>
      </c>
      <c r="C201" s="17" t="s">
        <v>345</v>
      </c>
      <c r="D201" s="18"/>
      <c r="E201" s="18">
        <v>1</v>
      </c>
      <c r="F201" s="18">
        <v>2</v>
      </c>
      <c r="G201" s="18">
        <v>1</v>
      </c>
      <c r="H201" s="92">
        <f>SUM(Tabla1[[#This Row],[PRIMER TRIMESTRE]:[CUARTO TRIMESTRE]])</f>
        <v>4</v>
      </c>
      <c r="I201" s="19">
        <v>2550</v>
      </c>
      <c r="J201" s="19">
        <f t="shared" si="10"/>
        <v>10200</v>
      </c>
      <c r="K201" s="19"/>
      <c r="L201" s="17" t="s">
        <v>18</v>
      </c>
      <c r="M201" s="17" t="s">
        <v>346</v>
      </c>
      <c r="N201" s="19"/>
      <c r="O201" s="17"/>
      <c r="T201" s="57" t="s">
        <v>204</v>
      </c>
    </row>
    <row r="202" spans="1:144" ht="30" x14ac:dyDescent="0.4">
      <c r="A202" s="17"/>
      <c r="B202" s="17" t="s">
        <v>583</v>
      </c>
      <c r="C202" s="17" t="s">
        <v>345</v>
      </c>
      <c r="D202" s="18"/>
      <c r="E202" s="18">
        <v>1</v>
      </c>
      <c r="F202" s="18">
        <v>2</v>
      </c>
      <c r="G202" s="18">
        <v>1</v>
      </c>
      <c r="H202" s="92">
        <f>SUM(Tabla1[[#This Row],[PRIMER TRIMESTRE]:[CUARTO TRIMESTRE]])</f>
        <v>4</v>
      </c>
      <c r="I202" s="19">
        <v>2550</v>
      </c>
      <c r="J202" s="19">
        <f t="shared" si="10"/>
        <v>10200</v>
      </c>
      <c r="K202" s="19"/>
      <c r="L202" s="17" t="s">
        <v>18</v>
      </c>
      <c r="M202" s="17" t="s">
        <v>346</v>
      </c>
      <c r="N202" s="19"/>
      <c r="O202" s="17"/>
      <c r="T202" s="57" t="s">
        <v>205</v>
      </c>
    </row>
    <row r="203" spans="1:144" s="28" customFormat="1" ht="30" x14ac:dyDescent="0.4">
      <c r="A203" s="17"/>
      <c r="B203" s="17" t="s">
        <v>582</v>
      </c>
      <c r="C203" s="17" t="s">
        <v>345</v>
      </c>
      <c r="D203" s="18"/>
      <c r="E203" s="18">
        <v>1</v>
      </c>
      <c r="F203" s="18">
        <v>2</v>
      </c>
      <c r="G203" s="18">
        <v>1</v>
      </c>
      <c r="H203" s="92">
        <f>SUM(Tabla1[[#This Row],[PRIMER TRIMESTRE]:[CUARTO TRIMESTRE]])</f>
        <v>4</v>
      </c>
      <c r="I203" s="19">
        <v>2550</v>
      </c>
      <c r="J203" s="19">
        <f t="shared" si="10"/>
        <v>10200</v>
      </c>
      <c r="K203" s="19"/>
      <c r="L203" s="17" t="s">
        <v>18</v>
      </c>
      <c r="M203" s="17" t="s">
        <v>346</v>
      </c>
      <c r="N203" s="19"/>
      <c r="O203" s="17"/>
      <c r="P203" s="59"/>
      <c r="Q203" s="59"/>
      <c r="R203" s="59"/>
      <c r="S203" s="59"/>
      <c r="T203" s="60" t="s">
        <v>206</v>
      </c>
      <c r="U203" s="59"/>
      <c r="V203" s="59"/>
      <c r="W203" s="59"/>
      <c r="X203" s="59"/>
      <c r="Y203" s="59"/>
      <c r="Z203" s="59"/>
      <c r="AA203" s="59"/>
      <c r="AB203" s="59"/>
      <c r="AC203" s="59"/>
      <c r="AD203" s="59"/>
      <c r="AE203" s="59"/>
      <c r="AF203" s="59"/>
      <c r="AG203" s="59"/>
      <c r="AH203" s="59"/>
      <c r="AI203" s="59"/>
      <c r="AJ203" s="59"/>
      <c r="AK203" s="59"/>
      <c r="AL203" s="59"/>
      <c r="AM203" s="59"/>
      <c r="AN203" s="59"/>
      <c r="AO203" s="59"/>
      <c r="AP203" s="59"/>
      <c r="AQ203" s="59"/>
      <c r="AR203" s="59"/>
      <c r="AS203" s="59"/>
      <c r="AT203" s="59"/>
      <c r="AU203" s="59"/>
      <c r="AV203" s="59"/>
      <c r="AW203" s="59"/>
      <c r="AX203" s="59"/>
      <c r="AY203" s="59"/>
      <c r="AZ203" s="59"/>
      <c r="BA203" s="59"/>
      <c r="BB203" s="59"/>
      <c r="BC203" s="59"/>
      <c r="BD203" s="59"/>
      <c r="BE203" s="59"/>
      <c r="BF203" s="59"/>
      <c r="BG203" s="59"/>
      <c r="BH203" s="59"/>
      <c r="BI203" s="59"/>
      <c r="BJ203" s="59"/>
      <c r="BK203" s="59"/>
      <c r="BL203" s="59"/>
      <c r="BM203" s="59"/>
      <c r="BN203" s="59"/>
      <c r="BO203" s="59"/>
      <c r="BP203" s="59"/>
      <c r="BQ203" s="59"/>
      <c r="BR203" s="59"/>
      <c r="BS203" s="59"/>
      <c r="BT203" s="59"/>
      <c r="BU203" s="59"/>
      <c r="BV203" s="59"/>
      <c r="BW203" s="59"/>
      <c r="BX203" s="59"/>
      <c r="BY203" s="59"/>
      <c r="BZ203" s="59"/>
      <c r="CA203" s="59"/>
      <c r="CB203" s="59"/>
      <c r="CC203" s="59"/>
      <c r="CD203" s="59"/>
      <c r="CE203" s="59"/>
      <c r="CF203" s="59"/>
      <c r="CG203" s="59"/>
      <c r="CH203" s="59"/>
      <c r="CI203" s="59"/>
      <c r="CJ203" s="59"/>
      <c r="CK203" s="59"/>
      <c r="CL203" s="59"/>
      <c r="CM203" s="59"/>
      <c r="CN203" s="59"/>
      <c r="CO203" s="59"/>
      <c r="CP203" s="59"/>
      <c r="CQ203" s="59"/>
      <c r="CR203" s="59"/>
      <c r="CS203" s="59"/>
      <c r="CT203" s="59"/>
      <c r="CU203" s="59"/>
      <c r="CV203" s="59"/>
      <c r="CW203" s="59"/>
      <c r="CX203" s="59"/>
      <c r="CY203" s="59"/>
      <c r="CZ203" s="59"/>
      <c r="DA203" s="59"/>
      <c r="DB203" s="59"/>
      <c r="DC203" s="59"/>
      <c r="DD203" s="59"/>
      <c r="DE203" s="59"/>
      <c r="DF203" s="59"/>
      <c r="DG203" s="59"/>
      <c r="DH203" s="59"/>
      <c r="DI203" s="59"/>
      <c r="DJ203" s="59"/>
      <c r="DK203" s="59"/>
      <c r="DL203" s="59"/>
      <c r="DM203" s="59"/>
      <c r="DN203" s="59"/>
      <c r="DO203" s="59"/>
      <c r="DP203" s="59"/>
      <c r="DQ203" s="59"/>
      <c r="DR203" s="59"/>
      <c r="DS203" s="59"/>
      <c r="DT203" s="59"/>
      <c r="DU203" s="59"/>
      <c r="DV203" s="59"/>
      <c r="DW203" s="59"/>
      <c r="DX203" s="59"/>
      <c r="DY203" s="59"/>
      <c r="DZ203" s="59"/>
      <c r="EA203" s="59"/>
      <c r="EB203" s="59"/>
      <c r="EC203" s="59"/>
      <c r="ED203" s="59"/>
      <c r="EE203" s="59"/>
      <c r="EF203" s="59"/>
      <c r="EG203" s="59"/>
      <c r="EH203" s="59"/>
      <c r="EI203" s="59"/>
      <c r="EJ203" s="59"/>
      <c r="EK203" s="59"/>
      <c r="EL203" s="59"/>
      <c r="EM203" s="59"/>
      <c r="EN203" s="59"/>
    </row>
    <row r="204" spans="1:144" s="28" customFormat="1" ht="30" x14ac:dyDescent="0.4">
      <c r="A204" s="17"/>
      <c r="B204" s="17" t="s">
        <v>584</v>
      </c>
      <c r="C204" s="17" t="s">
        <v>345</v>
      </c>
      <c r="D204" s="18"/>
      <c r="E204" s="18">
        <v>1</v>
      </c>
      <c r="F204" s="18">
        <v>2</v>
      </c>
      <c r="G204" s="18">
        <v>1</v>
      </c>
      <c r="H204" s="92">
        <f>SUM(Tabla1[[#This Row],[PRIMER TRIMESTRE]:[CUARTO TRIMESTRE]])</f>
        <v>4</v>
      </c>
      <c r="I204" s="19">
        <v>2550</v>
      </c>
      <c r="J204" s="19">
        <f t="shared" si="10"/>
        <v>10200</v>
      </c>
      <c r="K204" s="19"/>
      <c r="L204" s="17" t="s">
        <v>18</v>
      </c>
      <c r="M204" s="17" t="s">
        <v>346</v>
      </c>
      <c r="N204" s="19"/>
      <c r="O204" s="17"/>
      <c r="P204" s="59"/>
      <c r="Q204" s="59"/>
      <c r="R204" s="59"/>
      <c r="S204" s="59"/>
      <c r="T204" s="60" t="s">
        <v>207</v>
      </c>
      <c r="U204" s="59"/>
      <c r="V204" s="59"/>
      <c r="W204" s="59"/>
      <c r="X204" s="59"/>
      <c r="Y204" s="59"/>
      <c r="Z204" s="59"/>
      <c r="AA204" s="59"/>
      <c r="AB204" s="59"/>
      <c r="AC204" s="59"/>
      <c r="AD204" s="59"/>
      <c r="AE204" s="59"/>
      <c r="AF204" s="59"/>
      <c r="AG204" s="59"/>
      <c r="AH204" s="59"/>
      <c r="AI204" s="59"/>
      <c r="AJ204" s="59"/>
      <c r="AK204" s="59"/>
      <c r="AL204" s="59"/>
      <c r="AM204" s="59"/>
      <c r="AN204" s="59"/>
      <c r="AO204" s="59"/>
      <c r="AP204" s="59"/>
      <c r="AQ204" s="59"/>
      <c r="AR204" s="59"/>
      <c r="AS204" s="59"/>
      <c r="AT204" s="59"/>
      <c r="AU204" s="59"/>
      <c r="AV204" s="59"/>
      <c r="AW204" s="59"/>
      <c r="AX204" s="59"/>
      <c r="AY204" s="59"/>
      <c r="AZ204" s="59"/>
      <c r="BA204" s="59"/>
      <c r="BB204" s="59"/>
      <c r="BC204" s="59"/>
      <c r="BD204" s="59"/>
      <c r="BE204" s="59"/>
      <c r="BF204" s="59"/>
      <c r="BG204" s="59"/>
      <c r="BH204" s="59"/>
      <c r="BI204" s="59"/>
      <c r="BJ204" s="59"/>
      <c r="BK204" s="59"/>
      <c r="BL204" s="59"/>
      <c r="BM204" s="59"/>
      <c r="BN204" s="59"/>
      <c r="BO204" s="59"/>
      <c r="BP204" s="59"/>
      <c r="BQ204" s="59"/>
      <c r="BR204" s="59"/>
      <c r="BS204" s="59"/>
      <c r="BT204" s="59"/>
      <c r="BU204" s="59"/>
      <c r="BV204" s="59"/>
      <c r="BW204" s="59"/>
      <c r="BX204" s="59"/>
      <c r="BY204" s="59"/>
      <c r="BZ204" s="59"/>
      <c r="CA204" s="59"/>
      <c r="CB204" s="59"/>
      <c r="CC204" s="59"/>
      <c r="CD204" s="59"/>
      <c r="CE204" s="59"/>
      <c r="CF204" s="59"/>
      <c r="CG204" s="59"/>
      <c r="CH204" s="59"/>
      <c r="CI204" s="59"/>
      <c r="CJ204" s="59"/>
      <c r="CK204" s="59"/>
      <c r="CL204" s="59"/>
      <c r="CM204" s="59"/>
      <c r="CN204" s="59"/>
      <c r="CO204" s="59"/>
      <c r="CP204" s="59"/>
      <c r="CQ204" s="59"/>
      <c r="CR204" s="59"/>
      <c r="CS204" s="59"/>
      <c r="CT204" s="59"/>
      <c r="CU204" s="59"/>
      <c r="CV204" s="59"/>
      <c r="CW204" s="59"/>
      <c r="CX204" s="59"/>
      <c r="CY204" s="59"/>
      <c r="CZ204" s="59"/>
      <c r="DA204" s="59"/>
      <c r="DB204" s="59"/>
      <c r="DC204" s="59"/>
      <c r="DD204" s="59"/>
      <c r="DE204" s="59"/>
      <c r="DF204" s="59"/>
      <c r="DG204" s="59"/>
      <c r="DH204" s="59"/>
      <c r="DI204" s="59"/>
      <c r="DJ204" s="59"/>
      <c r="DK204" s="59"/>
      <c r="DL204" s="59"/>
      <c r="DM204" s="59"/>
      <c r="DN204" s="59"/>
      <c r="DO204" s="59"/>
      <c r="DP204" s="59"/>
      <c r="DQ204" s="59"/>
      <c r="DR204" s="59"/>
      <c r="DS204" s="59"/>
      <c r="DT204" s="59"/>
      <c r="DU204" s="59"/>
      <c r="DV204" s="59"/>
      <c r="DW204" s="59"/>
      <c r="DX204" s="59"/>
      <c r="DY204" s="59"/>
      <c r="DZ204" s="59"/>
      <c r="EA204" s="59"/>
      <c r="EB204" s="59"/>
      <c r="EC204" s="59"/>
      <c r="ED204" s="59"/>
      <c r="EE204" s="59"/>
      <c r="EF204" s="59"/>
      <c r="EG204" s="59"/>
      <c r="EH204" s="59"/>
      <c r="EI204" s="59"/>
      <c r="EJ204" s="59"/>
      <c r="EK204" s="59"/>
      <c r="EL204" s="59"/>
      <c r="EM204" s="59"/>
      <c r="EN204" s="59"/>
    </row>
    <row r="205" spans="1:144" s="28" customFormat="1" ht="30" x14ac:dyDescent="0.4">
      <c r="A205" s="17"/>
      <c r="B205" s="17" t="s">
        <v>585</v>
      </c>
      <c r="C205" s="17" t="s">
        <v>345</v>
      </c>
      <c r="D205" s="18"/>
      <c r="E205" s="18">
        <v>1</v>
      </c>
      <c r="F205" s="18">
        <v>2</v>
      </c>
      <c r="G205" s="18">
        <v>1</v>
      </c>
      <c r="H205" s="92">
        <f>SUM(Tabla1[[#This Row],[PRIMER TRIMESTRE]:[CUARTO TRIMESTRE]])</f>
        <v>4</v>
      </c>
      <c r="I205" s="19">
        <v>2550</v>
      </c>
      <c r="J205" s="19">
        <f t="shared" si="10"/>
        <v>10200</v>
      </c>
      <c r="K205" s="19"/>
      <c r="L205" s="17" t="s">
        <v>18</v>
      </c>
      <c r="M205" s="17" t="s">
        <v>346</v>
      </c>
      <c r="N205" s="19"/>
      <c r="O205" s="17"/>
      <c r="P205" s="59"/>
      <c r="Q205" s="59"/>
      <c r="R205" s="59"/>
      <c r="S205" s="59"/>
      <c r="T205" s="60" t="s">
        <v>208</v>
      </c>
      <c r="U205" s="59"/>
      <c r="V205" s="59"/>
      <c r="W205" s="59"/>
      <c r="X205" s="59"/>
      <c r="Y205" s="59"/>
      <c r="Z205" s="59"/>
      <c r="AA205" s="59"/>
      <c r="AB205" s="59"/>
      <c r="AC205" s="59"/>
      <c r="AD205" s="59"/>
      <c r="AE205" s="59"/>
      <c r="AF205" s="59"/>
      <c r="AG205" s="59"/>
      <c r="AH205" s="59"/>
      <c r="AI205" s="59"/>
      <c r="AJ205" s="59"/>
      <c r="AK205" s="59"/>
      <c r="AL205" s="59"/>
      <c r="AM205" s="59"/>
      <c r="AN205" s="59"/>
      <c r="AO205" s="59"/>
      <c r="AP205" s="59"/>
      <c r="AQ205" s="59"/>
      <c r="AR205" s="59"/>
      <c r="AS205" s="59"/>
      <c r="AT205" s="59"/>
      <c r="AU205" s="59"/>
      <c r="AV205" s="59"/>
      <c r="AW205" s="59"/>
      <c r="AX205" s="59"/>
      <c r="AY205" s="59"/>
      <c r="AZ205" s="59"/>
      <c r="BA205" s="59"/>
      <c r="BB205" s="59"/>
      <c r="BC205" s="59"/>
      <c r="BD205" s="59"/>
      <c r="BE205" s="59"/>
      <c r="BF205" s="59"/>
      <c r="BG205" s="59"/>
      <c r="BH205" s="59"/>
      <c r="BI205" s="59"/>
      <c r="BJ205" s="59"/>
      <c r="BK205" s="59"/>
      <c r="BL205" s="59"/>
      <c r="BM205" s="59"/>
      <c r="BN205" s="59"/>
      <c r="BO205" s="59"/>
      <c r="BP205" s="59"/>
      <c r="BQ205" s="59"/>
      <c r="BR205" s="59"/>
      <c r="BS205" s="59"/>
      <c r="BT205" s="59"/>
      <c r="BU205" s="59"/>
      <c r="BV205" s="59"/>
      <c r="BW205" s="59"/>
      <c r="BX205" s="59"/>
      <c r="BY205" s="59"/>
      <c r="BZ205" s="59"/>
      <c r="CA205" s="59"/>
      <c r="CB205" s="59"/>
      <c r="CC205" s="59"/>
      <c r="CD205" s="59"/>
      <c r="CE205" s="59"/>
      <c r="CF205" s="59"/>
      <c r="CG205" s="59"/>
      <c r="CH205" s="59"/>
      <c r="CI205" s="59"/>
      <c r="CJ205" s="59"/>
      <c r="CK205" s="59"/>
      <c r="CL205" s="59"/>
      <c r="CM205" s="59"/>
      <c r="CN205" s="59"/>
      <c r="CO205" s="59"/>
      <c r="CP205" s="59"/>
      <c r="CQ205" s="59"/>
      <c r="CR205" s="59"/>
      <c r="CS205" s="59"/>
      <c r="CT205" s="59"/>
      <c r="CU205" s="59"/>
      <c r="CV205" s="59"/>
      <c r="CW205" s="59"/>
      <c r="CX205" s="59"/>
      <c r="CY205" s="59"/>
      <c r="CZ205" s="59"/>
      <c r="DA205" s="59"/>
      <c r="DB205" s="59"/>
      <c r="DC205" s="59"/>
      <c r="DD205" s="59"/>
      <c r="DE205" s="59"/>
      <c r="DF205" s="59"/>
      <c r="DG205" s="59"/>
      <c r="DH205" s="59"/>
      <c r="DI205" s="59"/>
      <c r="DJ205" s="59"/>
      <c r="DK205" s="59"/>
      <c r="DL205" s="59"/>
      <c r="DM205" s="59"/>
      <c r="DN205" s="59"/>
      <c r="DO205" s="59"/>
      <c r="DP205" s="59"/>
      <c r="DQ205" s="59"/>
      <c r="DR205" s="59"/>
      <c r="DS205" s="59"/>
      <c r="DT205" s="59"/>
      <c r="DU205" s="59"/>
      <c r="DV205" s="59"/>
      <c r="DW205" s="59"/>
      <c r="DX205" s="59"/>
      <c r="DY205" s="59"/>
      <c r="DZ205" s="59"/>
      <c r="EA205" s="59"/>
      <c r="EB205" s="59"/>
      <c r="EC205" s="59"/>
      <c r="ED205" s="59"/>
      <c r="EE205" s="59"/>
      <c r="EF205" s="59"/>
      <c r="EG205" s="59"/>
      <c r="EH205" s="59"/>
      <c r="EI205" s="59"/>
      <c r="EJ205" s="59"/>
      <c r="EK205" s="59"/>
      <c r="EL205" s="59"/>
      <c r="EM205" s="59"/>
      <c r="EN205" s="59"/>
    </row>
    <row r="206" spans="1:144" s="28" customFormat="1" ht="30" x14ac:dyDescent="0.4">
      <c r="A206" s="4"/>
      <c r="B206" s="17" t="s">
        <v>450</v>
      </c>
      <c r="C206" s="17" t="s">
        <v>345</v>
      </c>
      <c r="D206" s="18">
        <v>8</v>
      </c>
      <c r="E206" s="18"/>
      <c r="F206" s="18">
        <v>8</v>
      </c>
      <c r="G206" s="18"/>
      <c r="H206" s="92">
        <f>SUM(Tabla1[[#This Row],[PRIMER TRIMESTRE]:[CUARTO TRIMESTRE]])</f>
        <v>16</v>
      </c>
      <c r="I206" s="19">
        <v>2500</v>
      </c>
      <c r="J206" s="19">
        <f t="shared" si="10"/>
        <v>40000</v>
      </c>
      <c r="K206" s="5"/>
      <c r="L206" s="17" t="s">
        <v>18</v>
      </c>
      <c r="M206" s="17" t="s">
        <v>346</v>
      </c>
      <c r="N206" s="5"/>
      <c r="O206" s="4"/>
      <c r="P206" s="59"/>
      <c r="Q206" s="59"/>
      <c r="R206" s="59"/>
      <c r="S206" s="59"/>
      <c r="T206" s="60" t="s">
        <v>209</v>
      </c>
      <c r="U206" s="59"/>
      <c r="V206" s="59"/>
      <c r="W206" s="59"/>
      <c r="X206" s="59"/>
      <c r="Y206" s="59"/>
      <c r="Z206" s="59"/>
      <c r="AA206" s="59"/>
      <c r="AB206" s="59"/>
      <c r="AC206" s="59"/>
      <c r="AD206" s="59"/>
      <c r="AE206" s="59"/>
      <c r="AF206" s="59"/>
      <c r="AG206" s="59"/>
      <c r="AH206" s="59"/>
      <c r="AI206" s="59"/>
      <c r="AJ206" s="59"/>
      <c r="AK206" s="59"/>
      <c r="AL206" s="59"/>
      <c r="AM206" s="59"/>
      <c r="AN206" s="59"/>
      <c r="AO206" s="59"/>
      <c r="AP206" s="59"/>
      <c r="AQ206" s="59"/>
      <c r="AR206" s="59"/>
      <c r="AS206" s="59"/>
      <c r="AT206" s="59"/>
      <c r="AU206" s="59"/>
      <c r="AV206" s="59"/>
      <c r="AW206" s="59"/>
      <c r="AX206" s="59"/>
      <c r="AY206" s="59"/>
      <c r="AZ206" s="59"/>
      <c r="BA206" s="59"/>
      <c r="BB206" s="59"/>
      <c r="BC206" s="59"/>
      <c r="BD206" s="59"/>
      <c r="BE206" s="59"/>
      <c r="BF206" s="59"/>
      <c r="BG206" s="59"/>
      <c r="BH206" s="59"/>
      <c r="BI206" s="59"/>
      <c r="BJ206" s="59"/>
      <c r="BK206" s="59"/>
      <c r="BL206" s="59"/>
      <c r="BM206" s="59"/>
      <c r="BN206" s="59"/>
      <c r="BO206" s="59"/>
      <c r="BP206" s="59"/>
      <c r="BQ206" s="59"/>
      <c r="BR206" s="59"/>
      <c r="BS206" s="59"/>
      <c r="BT206" s="59"/>
      <c r="BU206" s="59"/>
      <c r="BV206" s="59"/>
      <c r="BW206" s="59"/>
      <c r="BX206" s="59"/>
      <c r="BY206" s="59"/>
      <c r="BZ206" s="59"/>
      <c r="CA206" s="59"/>
      <c r="CB206" s="59"/>
      <c r="CC206" s="59"/>
      <c r="CD206" s="59"/>
      <c r="CE206" s="59"/>
      <c r="CF206" s="59"/>
      <c r="CG206" s="59"/>
      <c r="CH206" s="59"/>
      <c r="CI206" s="59"/>
      <c r="CJ206" s="59"/>
      <c r="CK206" s="59"/>
      <c r="CL206" s="59"/>
      <c r="CM206" s="59"/>
      <c r="CN206" s="59"/>
      <c r="CO206" s="59"/>
      <c r="CP206" s="59"/>
      <c r="CQ206" s="59"/>
      <c r="CR206" s="59"/>
      <c r="CS206" s="59"/>
      <c r="CT206" s="59"/>
      <c r="CU206" s="59"/>
      <c r="CV206" s="59"/>
      <c r="CW206" s="59"/>
      <c r="CX206" s="59"/>
      <c r="CY206" s="59"/>
      <c r="CZ206" s="59"/>
      <c r="DA206" s="59"/>
      <c r="DB206" s="59"/>
      <c r="DC206" s="59"/>
      <c r="DD206" s="59"/>
      <c r="DE206" s="59"/>
      <c r="DF206" s="59"/>
      <c r="DG206" s="59"/>
      <c r="DH206" s="59"/>
      <c r="DI206" s="59"/>
      <c r="DJ206" s="59"/>
      <c r="DK206" s="59"/>
      <c r="DL206" s="59"/>
      <c r="DM206" s="59"/>
      <c r="DN206" s="59"/>
      <c r="DO206" s="59"/>
      <c r="DP206" s="59"/>
      <c r="DQ206" s="59"/>
      <c r="DR206" s="59"/>
      <c r="DS206" s="59"/>
      <c r="DT206" s="59"/>
      <c r="DU206" s="59"/>
      <c r="DV206" s="59"/>
      <c r="DW206" s="59"/>
      <c r="DX206" s="59"/>
      <c r="DY206" s="59"/>
      <c r="DZ206" s="59"/>
      <c r="EA206" s="59"/>
      <c r="EB206" s="59"/>
      <c r="EC206" s="59"/>
      <c r="ED206" s="59"/>
      <c r="EE206" s="59"/>
      <c r="EF206" s="59"/>
      <c r="EG206" s="59"/>
      <c r="EH206" s="59"/>
      <c r="EI206" s="59"/>
      <c r="EJ206" s="59"/>
      <c r="EK206" s="59"/>
      <c r="EL206" s="59"/>
      <c r="EM206" s="59"/>
      <c r="EN206" s="59"/>
    </row>
    <row r="207" spans="1:144" s="28" customFormat="1" ht="30" x14ac:dyDescent="0.4">
      <c r="A207" s="17"/>
      <c r="B207" s="17" t="s">
        <v>579</v>
      </c>
      <c r="C207" s="17" t="s">
        <v>345</v>
      </c>
      <c r="D207" s="18">
        <v>4</v>
      </c>
      <c r="E207" s="18"/>
      <c r="F207" s="18">
        <v>4</v>
      </c>
      <c r="G207" s="18"/>
      <c r="H207" s="92">
        <f>SUM(Tabla1[[#This Row],[PRIMER TRIMESTRE]:[CUARTO TRIMESTRE]])</f>
        <v>8</v>
      </c>
      <c r="I207" s="19">
        <v>4000</v>
      </c>
      <c r="J207" s="19">
        <f t="shared" si="10"/>
        <v>32000</v>
      </c>
      <c r="K207" s="5"/>
      <c r="L207" s="17" t="s">
        <v>18</v>
      </c>
      <c r="M207" s="17" t="s">
        <v>346</v>
      </c>
      <c r="N207" s="5"/>
      <c r="O207" s="4"/>
      <c r="P207" s="59"/>
      <c r="Q207" s="59"/>
      <c r="R207" s="59"/>
      <c r="S207" s="59"/>
      <c r="T207" s="60" t="s">
        <v>210</v>
      </c>
      <c r="U207" s="59"/>
      <c r="V207" s="59"/>
      <c r="W207" s="59"/>
      <c r="X207" s="59"/>
      <c r="Y207" s="59"/>
      <c r="Z207" s="59"/>
      <c r="AA207" s="59"/>
      <c r="AB207" s="59"/>
      <c r="AC207" s="59"/>
      <c r="AD207" s="59"/>
      <c r="AE207" s="59"/>
      <c r="AF207" s="59"/>
      <c r="AG207" s="59"/>
      <c r="AH207" s="59"/>
      <c r="AI207" s="59"/>
      <c r="AJ207" s="59"/>
      <c r="AK207" s="59"/>
      <c r="AL207" s="59"/>
      <c r="AM207" s="59"/>
      <c r="AN207" s="59"/>
      <c r="AO207" s="59"/>
      <c r="AP207" s="59"/>
      <c r="AQ207" s="59"/>
      <c r="AR207" s="59"/>
      <c r="AS207" s="59"/>
      <c r="AT207" s="59"/>
      <c r="AU207" s="59"/>
      <c r="AV207" s="59"/>
      <c r="AW207" s="59"/>
      <c r="AX207" s="59"/>
      <c r="AY207" s="59"/>
      <c r="AZ207" s="59"/>
      <c r="BA207" s="59"/>
      <c r="BB207" s="59"/>
      <c r="BC207" s="59"/>
      <c r="BD207" s="59"/>
      <c r="BE207" s="59"/>
      <c r="BF207" s="59"/>
      <c r="BG207" s="59"/>
      <c r="BH207" s="59"/>
      <c r="BI207" s="59"/>
      <c r="BJ207" s="59"/>
      <c r="BK207" s="59"/>
      <c r="BL207" s="59"/>
      <c r="BM207" s="59"/>
      <c r="BN207" s="59"/>
      <c r="BO207" s="59"/>
      <c r="BP207" s="59"/>
      <c r="BQ207" s="59"/>
      <c r="BR207" s="59"/>
      <c r="BS207" s="59"/>
      <c r="BT207" s="59"/>
      <c r="BU207" s="59"/>
      <c r="BV207" s="59"/>
      <c r="BW207" s="59"/>
      <c r="BX207" s="59"/>
      <c r="BY207" s="59"/>
      <c r="BZ207" s="59"/>
      <c r="CA207" s="59"/>
      <c r="CB207" s="59"/>
      <c r="CC207" s="59"/>
      <c r="CD207" s="59"/>
      <c r="CE207" s="59"/>
      <c r="CF207" s="59"/>
      <c r="CG207" s="59"/>
      <c r="CH207" s="59"/>
      <c r="CI207" s="59"/>
      <c r="CJ207" s="59"/>
      <c r="CK207" s="59"/>
      <c r="CL207" s="59"/>
      <c r="CM207" s="59"/>
      <c r="CN207" s="59"/>
      <c r="CO207" s="59"/>
      <c r="CP207" s="59"/>
      <c r="CQ207" s="59"/>
      <c r="CR207" s="59"/>
      <c r="CS207" s="59"/>
      <c r="CT207" s="59"/>
      <c r="CU207" s="59"/>
      <c r="CV207" s="59"/>
      <c r="CW207" s="59"/>
      <c r="CX207" s="59"/>
      <c r="CY207" s="59"/>
      <c r="CZ207" s="59"/>
      <c r="DA207" s="59"/>
      <c r="DB207" s="59"/>
      <c r="DC207" s="59"/>
      <c r="DD207" s="59"/>
      <c r="DE207" s="59"/>
      <c r="DF207" s="59"/>
      <c r="DG207" s="59"/>
      <c r="DH207" s="59"/>
      <c r="DI207" s="59"/>
      <c r="DJ207" s="59"/>
      <c r="DK207" s="59"/>
      <c r="DL207" s="59"/>
      <c r="DM207" s="59"/>
      <c r="DN207" s="59"/>
      <c r="DO207" s="59"/>
      <c r="DP207" s="59"/>
      <c r="DQ207" s="59"/>
      <c r="DR207" s="59"/>
      <c r="DS207" s="59"/>
      <c r="DT207" s="59"/>
      <c r="DU207" s="59"/>
      <c r="DV207" s="59"/>
      <c r="DW207" s="59"/>
      <c r="DX207" s="59"/>
      <c r="DY207" s="59"/>
      <c r="DZ207" s="59"/>
      <c r="EA207" s="59"/>
      <c r="EB207" s="59"/>
      <c r="EC207" s="59"/>
      <c r="ED207" s="59"/>
      <c r="EE207" s="59"/>
      <c r="EF207" s="59"/>
      <c r="EG207" s="59"/>
      <c r="EH207" s="59"/>
      <c r="EI207" s="59"/>
      <c r="EJ207" s="59"/>
      <c r="EK207" s="59"/>
      <c r="EL207" s="59"/>
      <c r="EM207" s="59"/>
      <c r="EN207" s="59"/>
    </row>
    <row r="208" spans="1:144" s="28" customFormat="1" ht="30" x14ac:dyDescent="0.4">
      <c r="A208" s="17"/>
      <c r="B208" s="17" t="s">
        <v>622</v>
      </c>
      <c r="C208" s="17" t="s">
        <v>345</v>
      </c>
      <c r="D208" s="18"/>
      <c r="E208" s="18">
        <v>3</v>
      </c>
      <c r="F208" s="18">
        <v>3</v>
      </c>
      <c r="G208" s="18"/>
      <c r="H208" s="92">
        <f>SUM(Tabla1[[#This Row],[PRIMER TRIMESTRE]:[CUARTO TRIMESTRE]])</f>
        <v>6</v>
      </c>
      <c r="I208" s="19">
        <v>3000</v>
      </c>
      <c r="J208" s="19">
        <f>+H208*I208</f>
        <v>18000</v>
      </c>
      <c r="K208" s="19"/>
      <c r="L208" s="17"/>
      <c r="M208" s="17" t="s">
        <v>346</v>
      </c>
      <c r="N208" s="19"/>
      <c r="O208" s="17"/>
      <c r="P208" s="59"/>
      <c r="Q208" s="59"/>
      <c r="R208" s="59"/>
      <c r="S208" s="59"/>
      <c r="T208" s="60" t="s">
        <v>211</v>
      </c>
      <c r="U208" s="59"/>
      <c r="V208" s="59"/>
      <c r="W208" s="59"/>
      <c r="X208" s="59"/>
      <c r="Y208" s="59"/>
      <c r="Z208" s="59"/>
      <c r="AA208" s="59"/>
      <c r="AB208" s="59"/>
      <c r="AC208" s="59"/>
      <c r="AD208" s="59"/>
      <c r="AE208" s="59"/>
      <c r="AF208" s="59"/>
      <c r="AG208" s="59"/>
      <c r="AH208" s="59"/>
      <c r="AI208" s="59"/>
      <c r="AJ208" s="59"/>
      <c r="AK208" s="59"/>
      <c r="AL208" s="59"/>
      <c r="AM208" s="59"/>
      <c r="AN208" s="59"/>
      <c r="AO208" s="59"/>
      <c r="AP208" s="59"/>
      <c r="AQ208" s="59"/>
      <c r="AR208" s="59"/>
      <c r="AS208" s="59"/>
      <c r="AT208" s="59"/>
      <c r="AU208" s="59"/>
      <c r="AV208" s="59"/>
      <c r="AW208" s="59"/>
      <c r="AX208" s="59"/>
      <c r="AY208" s="59"/>
      <c r="AZ208" s="59"/>
      <c r="BA208" s="59"/>
      <c r="BB208" s="59"/>
      <c r="BC208" s="59"/>
      <c r="BD208" s="59"/>
      <c r="BE208" s="59"/>
      <c r="BF208" s="59"/>
      <c r="BG208" s="59"/>
      <c r="BH208" s="59"/>
      <c r="BI208" s="59"/>
      <c r="BJ208" s="59"/>
      <c r="BK208" s="59"/>
      <c r="BL208" s="59"/>
      <c r="BM208" s="59"/>
      <c r="BN208" s="59"/>
      <c r="BO208" s="59"/>
      <c r="BP208" s="59"/>
      <c r="BQ208" s="59"/>
      <c r="BR208" s="59"/>
      <c r="BS208" s="59"/>
      <c r="BT208" s="59"/>
      <c r="BU208" s="59"/>
      <c r="BV208" s="59"/>
      <c r="BW208" s="59"/>
      <c r="BX208" s="59"/>
      <c r="BY208" s="59"/>
      <c r="BZ208" s="59"/>
      <c r="CA208" s="59"/>
      <c r="CB208" s="59"/>
      <c r="CC208" s="59"/>
      <c r="CD208" s="59"/>
      <c r="CE208" s="59"/>
      <c r="CF208" s="59"/>
      <c r="CG208" s="59"/>
      <c r="CH208" s="59"/>
      <c r="CI208" s="59"/>
      <c r="CJ208" s="59"/>
      <c r="CK208" s="59"/>
      <c r="CL208" s="59"/>
      <c r="CM208" s="59"/>
      <c r="CN208" s="59"/>
      <c r="CO208" s="59"/>
      <c r="CP208" s="59"/>
      <c r="CQ208" s="59"/>
      <c r="CR208" s="59"/>
      <c r="CS208" s="59"/>
      <c r="CT208" s="59"/>
      <c r="CU208" s="59"/>
      <c r="CV208" s="59"/>
      <c r="CW208" s="59"/>
      <c r="CX208" s="59"/>
      <c r="CY208" s="59"/>
      <c r="CZ208" s="59"/>
      <c r="DA208" s="59"/>
      <c r="DB208" s="59"/>
      <c r="DC208" s="59"/>
      <c r="DD208" s="59"/>
      <c r="DE208" s="59"/>
      <c r="DF208" s="59"/>
      <c r="DG208" s="59"/>
      <c r="DH208" s="59"/>
      <c r="DI208" s="59"/>
      <c r="DJ208" s="59"/>
      <c r="DK208" s="59"/>
      <c r="DL208" s="59"/>
      <c r="DM208" s="59"/>
      <c r="DN208" s="59"/>
      <c r="DO208" s="59"/>
      <c r="DP208" s="59"/>
      <c r="DQ208" s="59"/>
      <c r="DR208" s="59"/>
      <c r="DS208" s="59"/>
      <c r="DT208" s="59"/>
      <c r="DU208" s="59"/>
      <c r="DV208" s="59"/>
      <c r="DW208" s="59"/>
      <c r="DX208" s="59"/>
      <c r="DY208" s="59"/>
      <c r="DZ208" s="59"/>
      <c r="EA208" s="59"/>
      <c r="EB208" s="59"/>
      <c r="EC208" s="59"/>
      <c r="ED208" s="59"/>
      <c r="EE208" s="59"/>
      <c r="EF208" s="59"/>
      <c r="EG208" s="59"/>
      <c r="EH208" s="59"/>
      <c r="EI208" s="59"/>
      <c r="EJ208" s="59"/>
      <c r="EK208" s="59"/>
      <c r="EL208" s="59"/>
      <c r="EM208" s="59"/>
      <c r="EN208" s="59"/>
    </row>
    <row r="209" spans="1:144" ht="30" x14ac:dyDescent="0.4">
      <c r="A209" s="22"/>
      <c r="B209" s="22"/>
      <c r="C209" s="26"/>
      <c r="D209" s="50"/>
      <c r="E209" s="50"/>
      <c r="F209" s="50"/>
      <c r="G209" s="50"/>
      <c r="H209" s="93"/>
      <c r="I209" s="51"/>
      <c r="J209" s="51"/>
      <c r="K209" s="51"/>
      <c r="L209" s="22"/>
      <c r="M209" s="22"/>
      <c r="N209" s="51"/>
      <c r="O209" s="26"/>
      <c r="T209" s="57" t="s">
        <v>212</v>
      </c>
    </row>
    <row r="210" spans="1:144" ht="30" x14ac:dyDescent="0.4">
      <c r="A210" s="16" t="s">
        <v>196</v>
      </c>
      <c r="B210" s="17"/>
      <c r="C210" s="17"/>
      <c r="D210" s="18"/>
      <c r="E210" s="18"/>
      <c r="F210" s="18"/>
      <c r="G210" s="18"/>
      <c r="H210" s="92"/>
      <c r="I210" s="19"/>
      <c r="J210" s="19"/>
      <c r="K210" s="20">
        <f>J211+J212+J213+J214+J215+J216</f>
        <v>157200</v>
      </c>
      <c r="L210" s="17"/>
      <c r="M210" s="17"/>
      <c r="N210" s="5"/>
      <c r="O210" s="4"/>
      <c r="T210" s="57" t="s">
        <v>213</v>
      </c>
    </row>
    <row r="211" spans="1:144" ht="31.5" x14ac:dyDescent="0.5">
      <c r="A211" s="17"/>
      <c r="B211" s="29" t="s">
        <v>415</v>
      </c>
      <c r="C211" s="17" t="s">
        <v>345</v>
      </c>
      <c r="D211" s="18"/>
      <c r="E211" s="18">
        <v>3</v>
      </c>
      <c r="F211" s="18"/>
      <c r="G211" s="18">
        <v>3</v>
      </c>
      <c r="H211" s="92">
        <f>SUM(Tabla1[[#This Row],[PRIMER TRIMESTRE]:[CUARTO TRIMESTRE]])</f>
        <v>6</v>
      </c>
      <c r="I211" s="19">
        <v>200</v>
      </c>
      <c r="J211" s="19">
        <f t="shared" ref="J211:J216" si="11">+H211*I211</f>
        <v>1200</v>
      </c>
      <c r="K211" s="19"/>
      <c r="L211" s="17" t="s">
        <v>18</v>
      </c>
      <c r="M211" s="17" t="s">
        <v>346</v>
      </c>
      <c r="N211" s="5"/>
      <c r="O211" s="4"/>
      <c r="T211" s="57" t="s">
        <v>214</v>
      </c>
    </row>
    <row r="212" spans="1:144" ht="30" x14ac:dyDescent="0.4">
      <c r="A212" s="17"/>
      <c r="B212" s="28" t="s">
        <v>416</v>
      </c>
      <c r="C212" s="17" t="s">
        <v>345</v>
      </c>
      <c r="D212" s="18"/>
      <c r="E212" s="18">
        <v>2</v>
      </c>
      <c r="F212" s="18"/>
      <c r="G212" s="18">
        <v>2</v>
      </c>
      <c r="H212" s="92">
        <f>SUM(Tabla1[[#This Row],[PRIMER TRIMESTRE]:[CUARTO TRIMESTRE]])</f>
        <v>4</v>
      </c>
      <c r="I212" s="19">
        <v>4500</v>
      </c>
      <c r="J212" s="19">
        <f t="shared" si="11"/>
        <v>18000</v>
      </c>
      <c r="K212" s="19"/>
      <c r="L212" s="17" t="s">
        <v>18</v>
      </c>
      <c r="M212" s="17" t="s">
        <v>346</v>
      </c>
      <c r="N212" s="5"/>
      <c r="O212" s="4"/>
      <c r="T212" s="57" t="s">
        <v>215</v>
      </c>
    </row>
    <row r="213" spans="1:144" s="28" customFormat="1" ht="30" x14ac:dyDescent="0.4">
      <c r="A213" s="17"/>
      <c r="B213" s="28" t="s">
        <v>417</v>
      </c>
      <c r="C213" s="17" t="s">
        <v>345</v>
      </c>
      <c r="D213" s="18">
        <v>5</v>
      </c>
      <c r="E213" s="18">
        <v>5</v>
      </c>
      <c r="F213" s="18">
        <v>5</v>
      </c>
      <c r="G213" s="18">
        <v>5</v>
      </c>
      <c r="H213" s="92">
        <f>SUM(Tabla1[[#This Row],[PRIMER TRIMESTRE]:[CUARTO TRIMESTRE]])</f>
        <v>20</v>
      </c>
      <c r="I213" s="19">
        <v>1500</v>
      </c>
      <c r="J213" s="19">
        <f t="shared" si="11"/>
        <v>30000</v>
      </c>
      <c r="K213" s="19"/>
      <c r="L213" s="17" t="s">
        <v>18</v>
      </c>
      <c r="M213" s="17" t="s">
        <v>346</v>
      </c>
      <c r="N213" s="5"/>
      <c r="O213" s="4"/>
      <c r="P213" s="59"/>
      <c r="Q213" s="59"/>
      <c r="R213" s="59"/>
      <c r="S213" s="59"/>
      <c r="T213" s="60" t="s">
        <v>216</v>
      </c>
      <c r="U213" s="59"/>
      <c r="V213" s="59"/>
      <c r="W213" s="59"/>
      <c r="X213" s="59"/>
      <c r="Y213" s="59"/>
      <c r="Z213" s="59"/>
      <c r="AA213" s="59"/>
      <c r="AB213" s="59"/>
      <c r="AC213" s="59"/>
      <c r="AD213" s="59"/>
      <c r="AE213" s="59"/>
      <c r="AF213" s="59"/>
      <c r="AG213" s="59"/>
      <c r="AH213" s="59"/>
      <c r="AI213" s="59"/>
      <c r="AJ213" s="59"/>
      <c r="AK213" s="59"/>
      <c r="AL213" s="59"/>
      <c r="AM213" s="59"/>
      <c r="AN213" s="59"/>
      <c r="AO213" s="59"/>
      <c r="AP213" s="59"/>
      <c r="AQ213" s="59"/>
      <c r="AR213" s="59"/>
      <c r="AS213" s="59"/>
      <c r="AT213" s="59"/>
      <c r="AU213" s="59"/>
      <c r="AV213" s="59"/>
      <c r="AW213" s="59"/>
      <c r="AX213" s="59"/>
      <c r="AY213" s="59"/>
      <c r="AZ213" s="59"/>
      <c r="BA213" s="59"/>
      <c r="BB213" s="59"/>
      <c r="BC213" s="59"/>
      <c r="BD213" s="59"/>
      <c r="BE213" s="59"/>
      <c r="BF213" s="59"/>
      <c r="BG213" s="59"/>
      <c r="BH213" s="59"/>
      <c r="BI213" s="59"/>
      <c r="BJ213" s="59"/>
      <c r="BK213" s="59"/>
      <c r="BL213" s="59"/>
      <c r="BM213" s="59"/>
      <c r="BN213" s="59"/>
      <c r="BO213" s="59"/>
      <c r="BP213" s="59"/>
      <c r="BQ213" s="59"/>
      <c r="BR213" s="59"/>
      <c r="BS213" s="59"/>
      <c r="BT213" s="59"/>
      <c r="BU213" s="59"/>
      <c r="BV213" s="59"/>
      <c r="BW213" s="59"/>
      <c r="BX213" s="59"/>
      <c r="BY213" s="59"/>
      <c r="BZ213" s="59"/>
      <c r="CA213" s="59"/>
      <c r="CB213" s="59"/>
      <c r="CC213" s="59"/>
      <c r="CD213" s="59"/>
      <c r="CE213" s="59"/>
      <c r="CF213" s="59"/>
      <c r="CG213" s="59"/>
      <c r="CH213" s="59"/>
      <c r="CI213" s="59"/>
      <c r="CJ213" s="59"/>
      <c r="CK213" s="59"/>
      <c r="CL213" s="59"/>
      <c r="CM213" s="59"/>
      <c r="CN213" s="59"/>
      <c r="CO213" s="59"/>
      <c r="CP213" s="59"/>
      <c r="CQ213" s="59"/>
      <c r="CR213" s="59"/>
      <c r="CS213" s="59"/>
      <c r="CT213" s="59"/>
      <c r="CU213" s="59"/>
      <c r="CV213" s="59"/>
      <c r="CW213" s="59"/>
      <c r="CX213" s="59"/>
      <c r="CY213" s="59"/>
      <c r="CZ213" s="59"/>
      <c r="DA213" s="59"/>
      <c r="DB213" s="59"/>
      <c r="DC213" s="59"/>
      <c r="DD213" s="59"/>
      <c r="DE213" s="59"/>
      <c r="DF213" s="59"/>
      <c r="DG213" s="59"/>
      <c r="DH213" s="59"/>
      <c r="DI213" s="59"/>
      <c r="DJ213" s="59"/>
      <c r="DK213" s="59"/>
      <c r="DL213" s="59"/>
      <c r="DM213" s="59"/>
      <c r="DN213" s="59"/>
      <c r="DO213" s="59"/>
      <c r="DP213" s="59"/>
      <c r="DQ213" s="59"/>
      <c r="DR213" s="59"/>
      <c r="DS213" s="59"/>
      <c r="DT213" s="59"/>
      <c r="DU213" s="59"/>
      <c r="DV213" s="59"/>
      <c r="DW213" s="59"/>
      <c r="DX213" s="59"/>
      <c r="DY213" s="59"/>
      <c r="DZ213" s="59"/>
      <c r="EA213" s="59"/>
      <c r="EB213" s="59"/>
      <c r="EC213" s="59"/>
      <c r="ED213" s="59"/>
      <c r="EE213" s="59"/>
      <c r="EF213" s="59"/>
      <c r="EG213" s="59"/>
      <c r="EH213" s="59"/>
      <c r="EI213" s="59"/>
      <c r="EJ213" s="59"/>
      <c r="EK213" s="59"/>
      <c r="EL213" s="59"/>
      <c r="EM213" s="59"/>
      <c r="EN213" s="59"/>
    </row>
    <row r="214" spans="1:144" s="97" customFormat="1" ht="30" x14ac:dyDescent="0.4">
      <c r="A214" s="17"/>
      <c r="B214" s="17" t="s">
        <v>418</v>
      </c>
      <c r="C214" s="28" t="s">
        <v>586</v>
      </c>
      <c r="D214" s="49"/>
      <c r="E214" s="49">
        <v>40</v>
      </c>
      <c r="F214" s="49"/>
      <c r="G214" s="49">
        <v>40</v>
      </c>
      <c r="H214" s="94">
        <f>SUM(Tabla1[[#This Row],[PRIMER TRIMESTRE]:[CUARTO TRIMESTRE]])</f>
        <v>80</v>
      </c>
      <c r="I214" s="19">
        <v>1200</v>
      </c>
      <c r="J214" s="19">
        <f t="shared" si="11"/>
        <v>96000</v>
      </c>
      <c r="K214" s="21"/>
      <c r="L214" s="17" t="s">
        <v>18</v>
      </c>
      <c r="M214" s="17" t="s">
        <v>346</v>
      </c>
      <c r="N214" s="36"/>
      <c r="O214" s="38"/>
      <c r="P214" s="59"/>
      <c r="Q214" s="59"/>
      <c r="R214" s="59"/>
      <c r="S214" s="59"/>
      <c r="T214" s="60"/>
      <c r="U214" s="59"/>
      <c r="V214" s="59"/>
      <c r="W214" s="59"/>
      <c r="X214" s="59"/>
      <c r="Y214" s="59"/>
      <c r="Z214" s="59"/>
      <c r="AA214" s="59"/>
      <c r="AB214" s="59"/>
      <c r="AC214" s="59"/>
      <c r="AD214" s="59"/>
      <c r="AE214" s="59"/>
      <c r="AF214" s="59"/>
      <c r="AG214" s="59"/>
      <c r="AH214" s="59"/>
      <c r="AI214" s="59"/>
      <c r="AJ214" s="59"/>
      <c r="AK214" s="59"/>
      <c r="AL214" s="59"/>
      <c r="AM214" s="59"/>
      <c r="AN214" s="59"/>
      <c r="AO214" s="59"/>
      <c r="AP214" s="59"/>
      <c r="AQ214" s="59"/>
      <c r="AR214" s="59"/>
      <c r="AS214" s="59"/>
      <c r="AT214" s="59"/>
      <c r="AU214" s="59"/>
      <c r="AV214" s="59"/>
      <c r="AW214" s="59"/>
      <c r="AX214" s="59"/>
      <c r="AY214" s="59"/>
      <c r="AZ214" s="59"/>
      <c r="BA214" s="59"/>
      <c r="BB214" s="59"/>
      <c r="BC214" s="59"/>
      <c r="BD214" s="59"/>
      <c r="BE214" s="59"/>
      <c r="BF214" s="59"/>
      <c r="BG214" s="59"/>
      <c r="BH214" s="59"/>
      <c r="BI214" s="59"/>
      <c r="BJ214" s="59"/>
      <c r="BK214" s="59"/>
      <c r="BL214" s="59"/>
      <c r="BM214" s="59"/>
      <c r="BN214" s="59"/>
      <c r="BO214" s="59"/>
      <c r="BP214" s="59"/>
      <c r="BQ214" s="59"/>
      <c r="BR214" s="59"/>
      <c r="BS214" s="59"/>
      <c r="BT214" s="59"/>
      <c r="BU214" s="59"/>
      <c r="BV214" s="59"/>
      <c r="BW214" s="59"/>
      <c r="BX214" s="59"/>
      <c r="BY214" s="59"/>
      <c r="BZ214" s="59"/>
      <c r="CA214" s="59"/>
      <c r="CB214" s="59"/>
      <c r="CC214" s="59"/>
      <c r="CD214" s="59"/>
      <c r="CE214" s="59"/>
      <c r="CF214" s="59"/>
      <c r="CG214" s="59"/>
      <c r="CH214" s="59"/>
      <c r="CI214" s="59"/>
      <c r="CJ214" s="59"/>
      <c r="CK214" s="59"/>
      <c r="CL214" s="59"/>
      <c r="CM214" s="59"/>
      <c r="CN214" s="59"/>
      <c r="CO214" s="59"/>
      <c r="CP214" s="59"/>
      <c r="CQ214" s="59"/>
      <c r="CR214" s="59"/>
      <c r="CS214" s="59"/>
      <c r="CT214" s="59"/>
      <c r="CU214" s="59"/>
      <c r="CV214" s="59"/>
      <c r="CW214" s="59"/>
      <c r="CX214" s="59"/>
      <c r="CY214" s="59"/>
      <c r="CZ214" s="59"/>
      <c r="DA214" s="59"/>
      <c r="DB214" s="59"/>
      <c r="DC214" s="59"/>
      <c r="DD214" s="59"/>
      <c r="DE214" s="59"/>
      <c r="DF214" s="59"/>
      <c r="DG214" s="59"/>
      <c r="DH214" s="59"/>
      <c r="DI214" s="59"/>
      <c r="DJ214" s="59"/>
      <c r="DK214" s="59"/>
      <c r="DL214" s="59"/>
      <c r="DM214" s="59"/>
      <c r="DN214" s="59"/>
      <c r="DO214" s="59"/>
      <c r="DP214" s="59"/>
      <c r="DQ214" s="59"/>
      <c r="DR214" s="59"/>
      <c r="DS214" s="59"/>
      <c r="DT214" s="59"/>
      <c r="DU214" s="59"/>
      <c r="DV214" s="59"/>
      <c r="DW214" s="59"/>
      <c r="DX214" s="59"/>
      <c r="DY214" s="59"/>
      <c r="DZ214" s="59"/>
      <c r="EA214" s="59"/>
      <c r="EB214" s="59"/>
      <c r="EC214" s="59"/>
      <c r="ED214" s="59"/>
      <c r="EE214" s="59"/>
      <c r="EF214" s="59"/>
      <c r="EG214" s="59"/>
      <c r="EH214" s="59"/>
      <c r="EI214" s="59"/>
      <c r="EJ214" s="59"/>
      <c r="EK214" s="59"/>
      <c r="EL214" s="59"/>
      <c r="EM214" s="59"/>
      <c r="EN214" s="59"/>
    </row>
    <row r="215" spans="1:144" ht="30" x14ac:dyDescent="0.4">
      <c r="A215" s="17"/>
      <c r="B215" s="17" t="s">
        <v>489</v>
      </c>
      <c r="C215" s="28" t="s">
        <v>345</v>
      </c>
      <c r="D215" s="49"/>
      <c r="E215" s="49">
        <v>2</v>
      </c>
      <c r="F215" s="49"/>
      <c r="G215" s="49">
        <v>2</v>
      </c>
      <c r="H215" s="94">
        <f>SUM(Tabla1[[#This Row],[PRIMER TRIMESTRE]:[CUARTO TRIMESTRE]])</f>
        <v>4</v>
      </c>
      <c r="I215" s="19">
        <v>1200</v>
      </c>
      <c r="J215" s="19">
        <f t="shared" si="11"/>
        <v>4800</v>
      </c>
      <c r="K215" s="21"/>
      <c r="L215" s="17" t="s">
        <v>18</v>
      </c>
      <c r="M215" s="17" t="s">
        <v>346</v>
      </c>
      <c r="N215" s="28"/>
      <c r="O215" s="42"/>
      <c r="T215" s="57" t="s">
        <v>217</v>
      </c>
    </row>
    <row r="216" spans="1:144" ht="30" x14ac:dyDescent="0.4">
      <c r="A216" s="16"/>
      <c r="B216" s="17" t="s">
        <v>454</v>
      </c>
      <c r="C216" s="103" t="s">
        <v>586</v>
      </c>
      <c r="D216" s="49"/>
      <c r="E216" s="49">
        <v>20</v>
      </c>
      <c r="F216" s="49"/>
      <c r="G216" s="49">
        <v>20</v>
      </c>
      <c r="H216" s="94">
        <f>SUM(Tabla1[[#This Row],[PRIMER TRIMESTRE]:[CUARTO TRIMESTRE]])</f>
        <v>40</v>
      </c>
      <c r="I216" s="19">
        <v>180</v>
      </c>
      <c r="J216" s="19">
        <f t="shared" si="11"/>
        <v>7200</v>
      </c>
      <c r="K216" s="21"/>
      <c r="L216" s="17" t="s">
        <v>18</v>
      </c>
      <c r="M216" s="103" t="s">
        <v>346</v>
      </c>
      <c r="N216" s="103"/>
      <c r="O216" s="42"/>
      <c r="T216" s="57" t="s">
        <v>218</v>
      </c>
    </row>
    <row r="217" spans="1:144" ht="30" x14ac:dyDescent="0.4">
      <c r="A217" s="104"/>
      <c r="B217" s="26"/>
      <c r="C217" s="64"/>
      <c r="D217" s="76"/>
      <c r="E217" s="76"/>
      <c r="F217" s="76"/>
      <c r="G217" s="76"/>
      <c r="H217" s="69"/>
      <c r="I217" s="51"/>
      <c r="J217" s="51"/>
      <c r="K217" s="77"/>
      <c r="L217" s="22"/>
      <c r="M217" s="34"/>
      <c r="N217" s="64"/>
      <c r="O217" s="65"/>
      <c r="T217" s="57" t="s">
        <v>219</v>
      </c>
    </row>
    <row r="218" spans="1:144" ht="30" x14ac:dyDescent="0.4">
      <c r="A218" s="16" t="s">
        <v>240</v>
      </c>
      <c r="B218" s="17"/>
      <c r="C218" s="28"/>
      <c r="D218" s="49"/>
      <c r="E218" s="49"/>
      <c r="F218" s="49"/>
      <c r="G218" s="49"/>
      <c r="H218" s="94"/>
      <c r="I218" s="28"/>
      <c r="J218" s="41"/>
      <c r="K218" s="62">
        <f>+SUM(J219:J237)</f>
        <v>131810</v>
      </c>
      <c r="L218" s="17"/>
      <c r="M218" s="28"/>
      <c r="N218" s="36"/>
      <c r="O218" s="38"/>
      <c r="T218" s="57" t="s">
        <v>220</v>
      </c>
    </row>
    <row r="219" spans="1:144" ht="30" x14ac:dyDescent="0.4">
      <c r="A219" s="16"/>
      <c r="B219" s="17" t="s">
        <v>515</v>
      </c>
      <c r="C219" s="28" t="s">
        <v>522</v>
      </c>
      <c r="D219" s="49"/>
      <c r="E219" s="49">
        <v>5</v>
      </c>
      <c r="F219" s="49"/>
      <c r="G219" s="49">
        <v>5</v>
      </c>
      <c r="H219" s="94">
        <f>SUM(Tabla1[[#This Row],[PRIMER TRIMESTRE]:[CUARTO TRIMESTRE]])</f>
        <v>10</v>
      </c>
      <c r="I219" s="19">
        <v>125</v>
      </c>
      <c r="J219" s="19">
        <f>+H219*I219</f>
        <v>1250</v>
      </c>
      <c r="K219" s="21"/>
      <c r="L219" s="17" t="s">
        <v>18</v>
      </c>
      <c r="M219" s="28" t="s">
        <v>346</v>
      </c>
      <c r="N219" s="28"/>
      <c r="O219" s="42"/>
      <c r="T219" s="57" t="s">
        <v>221</v>
      </c>
    </row>
    <row r="220" spans="1:144" ht="30" x14ac:dyDescent="0.4">
      <c r="A220" s="16"/>
      <c r="B220" s="17" t="s">
        <v>516</v>
      </c>
      <c r="C220" s="28" t="s">
        <v>522</v>
      </c>
      <c r="D220" s="49"/>
      <c r="E220" s="49">
        <v>5</v>
      </c>
      <c r="F220" s="49"/>
      <c r="G220" s="49">
        <v>5</v>
      </c>
      <c r="H220" s="94">
        <f>SUM(Tabla1[[#This Row],[PRIMER TRIMESTRE]:[CUARTO TRIMESTRE]])</f>
        <v>10</v>
      </c>
      <c r="I220" s="19">
        <v>100</v>
      </c>
      <c r="J220" s="19">
        <f>+H220*I220</f>
        <v>1000</v>
      </c>
      <c r="K220" s="21"/>
      <c r="L220" s="17" t="s">
        <v>18</v>
      </c>
      <c r="M220" s="28" t="s">
        <v>346</v>
      </c>
      <c r="N220" s="28"/>
      <c r="O220" s="42"/>
      <c r="T220" s="57" t="s">
        <v>222</v>
      </c>
    </row>
    <row r="221" spans="1:144" ht="30" x14ac:dyDescent="0.4">
      <c r="A221" s="16"/>
      <c r="B221" s="17" t="s">
        <v>534</v>
      </c>
      <c r="C221" s="28" t="s">
        <v>345</v>
      </c>
      <c r="D221" s="49"/>
      <c r="E221" s="49">
        <v>5</v>
      </c>
      <c r="F221" s="49"/>
      <c r="G221" s="49">
        <v>5</v>
      </c>
      <c r="H221" s="94">
        <f>SUM(Tabla1[[#This Row],[PRIMER TRIMESTRE]:[CUARTO TRIMESTRE]])</f>
        <v>10</v>
      </c>
      <c r="I221" s="19">
        <v>200</v>
      </c>
      <c r="J221" s="19">
        <f t="shared" ref="J221:J235" si="12">+H221*I221</f>
        <v>2000</v>
      </c>
      <c r="K221" s="21"/>
      <c r="L221" s="17" t="s">
        <v>18</v>
      </c>
      <c r="M221" s="28" t="s">
        <v>346</v>
      </c>
      <c r="N221" s="28"/>
      <c r="O221" s="42"/>
      <c r="T221" s="57" t="s">
        <v>223</v>
      </c>
    </row>
    <row r="222" spans="1:144" ht="30" x14ac:dyDescent="0.4">
      <c r="A222" s="16"/>
      <c r="B222" s="17" t="s">
        <v>535</v>
      </c>
      <c r="C222" s="28" t="s">
        <v>345</v>
      </c>
      <c r="D222" s="49"/>
      <c r="E222" s="49">
        <v>5</v>
      </c>
      <c r="F222" s="49"/>
      <c r="G222" s="49">
        <v>5</v>
      </c>
      <c r="H222" s="94">
        <f>SUM(Tabla1[[#This Row],[PRIMER TRIMESTRE]:[CUARTO TRIMESTRE]])</f>
        <v>10</v>
      </c>
      <c r="I222" s="19">
        <v>100</v>
      </c>
      <c r="J222" s="19">
        <f t="shared" si="12"/>
        <v>1000</v>
      </c>
      <c r="K222" s="21"/>
      <c r="L222" s="17" t="s">
        <v>18</v>
      </c>
      <c r="M222" s="28" t="s">
        <v>346</v>
      </c>
      <c r="N222" s="28"/>
      <c r="O222" s="42"/>
      <c r="T222" s="57" t="s">
        <v>331</v>
      </c>
    </row>
    <row r="223" spans="1:144" ht="30" x14ac:dyDescent="0.4">
      <c r="A223" s="16"/>
      <c r="B223" s="17" t="s">
        <v>517</v>
      </c>
      <c r="C223" s="28" t="s">
        <v>521</v>
      </c>
      <c r="D223" s="49">
        <v>5</v>
      </c>
      <c r="E223" s="49">
        <v>5</v>
      </c>
      <c r="F223" s="49">
        <v>5</v>
      </c>
      <c r="G223" s="49">
        <v>5</v>
      </c>
      <c r="H223" s="94">
        <f>SUM(Tabla1[[#This Row],[PRIMER TRIMESTRE]:[CUARTO TRIMESTRE]])</f>
        <v>20</v>
      </c>
      <c r="I223" s="19">
        <v>30</v>
      </c>
      <c r="J223" s="19">
        <f t="shared" si="12"/>
        <v>600</v>
      </c>
      <c r="K223" s="21"/>
      <c r="L223" s="17" t="s">
        <v>18</v>
      </c>
      <c r="M223" s="28" t="s">
        <v>346</v>
      </c>
      <c r="N223" s="28"/>
      <c r="O223" s="42"/>
      <c r="T223" s="57"/>
    </row>
    <row r="224" spans="1:144" s="28" customFormat="1" ht="30" x14ac:dyDescent="0.4">
      <c r="A224" s="16"/>
      <c r="B224" s="17" t="s">
        <v>588</v>
      </c>
      <c r="C224" s="28" t="s">
        <v>345</v>
      </c>
      <c r="D224" s="49"/>
      <c r="E224" s="49">
        <v>10</v>
      </c>
      <c r="F224" s="49"/>
      <c r="G224" s="49">
        <v>10</v>
      </c>
      <c r="H224" s="94">
        <f>SUM(Tabla1[[#This Row],[PRIMER TRIMESTRE]:[CUARTO TRIMESTRE]])</f>
        <v>20</v>
      </c>
      <c r="I224" s="19">
        <v>30</v>
      </c>
      <c r="J224" s="19">
        <f t="shared" ref="J224:J231" si="13">+H224*I224</f>
        <v>600</v>
      </c>
      <c r="K224" s="21"/>
      <c r="L224" s="17" t="s">
        <v>18</v>
      </c>
      <c r="M224" s="28" t="s">
        <v>346</v>
      </c>
      <c r="O224" s="42"/>
      <c r="P224" s="59"/>
      <c r="Q224" s="59"/>
      <c r="R224" s="59"/>
      <c r="S224" s="59"/>
      <c r="T224" s="60" t="s">
        <v>224</v>
      </c>
      <c r="U224" s="59"/>
      <c r="V224" s="59"/>
      <c r="W224" s="59"/>
      <c r="X224" s="59"/>
      <c r="Y224" s="59"/>
      <c r="Z224" s="59"/>
      <c r="AA224" s="59"/>
      <c r="AB224" s="59"/>
      <c r="AC224" s="59"/>
      <c r="AD224" s="59"/>
      <c r="AE224" s="59"/>
      <c r="AF224" s="59"/>
      <c r="AG224" s="59"/>
      <c r="AH224" s="59"/>
      <c r="AI224" s="59"/>
      <c r="AJ224" s="59"/>
      <c r="AK224" s="59"/>
      <c r="AL224" s="59"/>
      <c r="AM224" s="59"/>
      <c r="AN224" s="59"/>
      <c r="AO224" s="59"/>
      <c r="AP224" s="59"/>
      <c r="AQ224" s="59"/>
      <c r="AR224" s="59"/>
      <c r="AS224" s="59"/>
      <c r="AT224" s="59"/>
      <c r="AU224" s="59"/>
      <c r="AV224" s="59"/>
      <c r="AW224" s="59"/>
      <c r="AX224" s="59"/>
      <c r="AY224" s="59"/>
      <c r="AZ224" s="59"/>
      <c r="BA224" s="59"/>
      <c r="BB224" s="59"/>
      <c r="BC224" s="59"/>
      <c r="BD224" s="59"/>
      <c r="BE224" s="59"/>
      <c r="BF224" s="59"/>
      <c r="BG224" s="59"/>
      <c r="BH224" s="59"/>
      <c r="BI224" s="59"/>
      <c r="BJ224" s="59"/>
      <c r="BK224" s="59"/>
      <c r="BL224" s="59"/>
      <c r="BM224" s="59"/>
      <c r="BN224" s="59"/>
      <c r="BO224" s="59"/>
      <c r="BP224" s="59"/>
      <c r="BQ224" s="59"/>
      <c r="BR224" s="59"/>
      <c r="BS224" s="59"/>
      <c r="BT224" s="59"/>
      <c r="BU224" s="59"/>
      <c r="BV224" s="59"/>
      <c r="BW224" s="59"/>
      <c r="BX224" s="59"/>
      <c r="BY224" s="59"/>
      <c r="BZ224" s="59"/>
      <c r="CA224" s="59"/>
      <c r="CB224" s="59"/>
      <c r="CC224" s="59"/>
      <c r="CD224" s="59"/>
      <c r="CE224" s="59"/>
      <c r="CF224" s="59"/>
      <c r="CG224" s="59"/>
      <c r="CH224" s="59"/>
      <c r="CI224" s="59"/>
      <c r="CJ224" s="59"/>
      <c r="CK224" s="59"/>
      <c r="CL224" s="59"/>
      <c r="CM224" s="59"/>
      <c r="CN224" s="59"/>
      <c r="CO224" s="59"/>
      <c r="CP224" s="59"/>
      <c r="CQ224" s="59"/>
      <c r="CR224" s="59"/>
      <c r="CS224" s="59"/>
      <c r="CT224" s="59"/>
      <c r="CU224" s="59"/>
      <c r="CV224" s="59"/>
      <c r="CW224" s="59"/>
      <c r="CX224" s="59"/>
      <c r="CY224" s="59"/>
      <c r="CZ224" s="59"/>
      <c r="DA224" s="59"/>
      <c r="DB224" s="59"/>
      <c r="DC224" s="59"/>
      <c r="DD224" s="59"/>
      <c r="DE224" s="59"/>
      <c r="DF224" s="59"/>
      <c r="DG224" s="59"/>
      <c r="DH224" s="59"/>
      <c r="DI224" s="59"/>
      <c r="DJ224" s="59"/>
      <c r="DK224" s="59"/>
      <c r="DL224" s="59"/>
      <c r="DM224" s="59"/>
      <c r="DN224" s="59"/>
      <c r="DO224" s="59"/>
      <c r="DP224" s="59"/>
      <c r="DQ224" s="59"/>
      <c r="DR224" s="59"/>
      <c r="DS224" s="59"/>
      <c r="DT224" s="59"/>
      <c r="DU224" s="59"/>
      <c r="DV224" s="59"/>
      <c r="DW224" s="59"/>
      <c r="DX224" s="59"/>
      <c r="DY224" s="59"/>
      <c r="DZ224" s="59"/>
      <c r="EA224" s="59"/>
      <c r="EB224" s="59"/>
      <c r="EC224" s="59"/>
      <c r="ED224" s="59"/>
      <c r="EE224" s="59"/>
      <c r="EF224" s="59"/>
      <c r="EG224" s="59"/>
      <c r="EH224" s="59"/>
      <c r="EI224" s="59"/>
      <c r="EJ224" s="59"/>
      <c r="EK224" s="59"/>
      <c r="EL224" s="59"/>
      <c r="EM224" s="59"/>
      <c r="EN224" s="59"/>
    </row>
    <row r="225" spans="1:144" s="28" customFormat="1" ht="30" x14ac:dyDescent="0.4">
      <c r="A225" s="16"/>
      <c r="B225" s="17" t="s">
        <v>589</v>
      </c>
      <c r="C225" s="28" t="s">
        <v>345</v>
      </c>
      <c r="D225" s="49"/>
      <c r="E225" s="49">
        <v>30</v>
      </c>
      <c r="F225" s="49"/>
      <c r="G225" s="49">
        <v>30</v>
      </c>
      <c r="H225" s="94">
        <f>SUM(Tabla1[[#This Row],[PRIMER TRIMESTRE]:[CUARTO TRIMESTRE]])</f>
        <v>60</v>
      </c>
      <c r="I225" s="19">
        <v>60</v>
      </c>
      <c r="J225" s="19">
        <f t="shared" si="13"/>
        <v>3600</v>
      </c>
      <c r="K225" s="21"/>
      <c r="L225" s="17" t="s">
        <v>18</v>
      </c>
      <c r="M225" s="28" t="s">
        <v>346</v>
      </c>
      <c r="O225" s="42"/>
      <c r="P225" s="59"/>
      <c r="Q225" s="59"/>
      <c r="R225" s="59"/>
      <c r="S225" s="59"/>
      <c r="T225" s="60" t="s">
        <v>225</v>
      </c>
      <c r="U225" s="59"/>
      <c r="V225" s="59"/>
      <c r="W225" s="59"/>
      <c r="X225" s="59"/>
      <c r="Y225" s="59"/>
      <c r="Z225" s="59"/>
      <c r="AA225" s="59"/>
      <c r="AB225" s="59"/>
      <c r="AC225" s="59"/>
      <c r="AD225" s="59"/>
      <c r="AE225" s="59"/>
      <c r="AF225" s="59"/>
      <c r="AG225" s="59"/>
      <c r="AH225" s="59"/>
      <c r="AI225" s="59"/>
      <c r="AJ225" s="59"/>
      <c r="AK225" s="59"/>
      <c r="AL225" s="59"/>
      <c r="AM225" s="59"/>
      <c r="AN225" s="59"/>
      <c r="AO225" s="59"/>
      <c r="AP225" s="59"/>
      <c r="AQ225" s="59"/>
      <c r="AR225" s="59"/>
      <c r="AS225" s="59"/>
      <c r="AT225" s="59"/>
      <c r="AU225" s="59"/>
      <c r="AV225" s="59"/>
      <c r="AW225" s="59"/>
      <c r="AX225" s="59"/>
      <c r="AY225" s="59"/>
      <c r="AZ225" s="59"/>
      <c r="BA225" s="59"/>
      <c r="BB225" s="59"/>
      <c r="BC225" s="59"/>
      <c r="BD225" s="59"/>
      <c r="BE225" s="59"/>
      <c r="BF225" s="59"/>
      <c r="BG225" s="59"/>
      <c r="BH225" s="59"/>
      <c r="BI225" s="59"/>
      <c r="BJ225" s="59"/>
      <c r="BK225" s="59"/>
      <c r="BL225" s="59"/>
      <c r="BM225" s="59"/>
      <c r="BN225" s="59"/>
      <c r="BO225" s="59"/>
      <c r="BP225" s="59"/>
      <c r="BQ225" s="59"/>
      <c r="BR225" s="59"/>
      <c r="BS225" s="59"/>
      <c r="BT225" s="59"/>
      <c r="BU225" s="59"/>
      <c r="BV225" s="59"/>
      <c r="BW225" s="59"/>
      <c r="BX225" s="59"/>
      <c r="BY225" s="59"/>
      <c r="BZ225" s="59"/>
      <c r="CA225" s="59"/>
      <c r="CB225" s="59"/>
      <c r="CC225" s="59"/>
      <c r="CD225" s="59"/>
      <c r="CE225" s="59"/>
      <c r="CF225" s="59"/>
      <c r="CG225" s="59"/>
      <c r="CH225" s="59"/>
      <c r="CI225" s="59"/>
      <c r="CJ225" s="59"/>
      <c r="CK225" s="59"/>
      <c r="CL225" s="59"/>
      <c r="CM225" s="59"/>
      <c r="CN225" s="59"/>
      <c r="CO225" s="59"/>
      <c r="CP225" s="59"/>
      <c r="CQ225" s="59"/>
      <c r="CR225" s="59"/>
      <c r="CS225" s="59"/>
      <c r="CT225" s="59"/>
      <c r="CU225" s="59"/>
      <c r="CV225" s="59"/>
      <c r="CW225" s="59"/>
      <c r="CX225" s="59"/>
      <c r="CY225" s="59"/>
      <c r="CZ225" s="59"/>
      <c r="DA225" s="59"/>
      <c r="DB225" s="59"/>
      <c r="DC225" s="59"/>
      <c r="DD225" s="59"/>
      <c r="DE225" s="59"/>
      <c r="DF225" s="59"/>
      <c r="DG225" s="59"/>
      <c r="DH225" s="59"/>
      <c r="DI225" s="59"/>
      <c r="DJ225" s="59"/>
      <c r="DK225" s="59"/>
      <c r="DL225" s="59"/>
      <c r="DM225" s="59"/>
      <c r="DN225" s="59"/>
      <c r="DO225" s="59"/>
      <c r="DP225" s="59"/>
      <c r="DQ225" s="59"/>
      <c r="DR225" s="59"/>
      <c r="DS225" s="59"/>
      <c r="DT225" s="59"/>
      <c r="DU225" s="59"/>
      <c r="DV225" s="59"/>
      <c r="DW225" s="59"/>
      <c r="DX225" s="59"/>
      <c r="DY225" s="59"/>
      <c r="DZ225" s="59"/>
      <c r="EA225" s="59"/>
      <c r="EB225" s="59"/>
      <c r="EC225" s="59"/>
      <c r="ED225" s="59"/>
      <c r="EE225" s="59"/>
      <c r="EF225" s="59"/>
      <c r="EG225" s="59"/>
      <c r="EH225" s="59"/>
      <c r="EI225" s="59"/>
      <c r="EJ225" s="59"/>
      <c r="EK225" s="59"/>
      <c r="EL225" s="59"/>
      <c r="EM225" s="59"/>
      <c r="EN225" s="59"/>
    </row>
    <row r="226" spans="1:144" s="28" customFormat="1" ht="30" x14ac:dyDescent="0.4">
      <c r="A226" s="16"/>
      <c r="B226" s="17" t="s">
        <v>595</v>
      </c>
      <c r="C226" s="28" t="s">
        <v>345</v>
      </c>
      <c r="D226" s="49">
        <v>6</v>
      </c>
      <c r="E226" s="49"/>
      <c r="F226" s="49">
        <v>6</v>
      </c>
      <c r="G226" s="49"/>
      <c r="H226" s="94">
        <f>SUM(Tabla1[[#This Row],[PRIMER TRIMESTRE]:[CUARTO TRIMESTRE]])</f>
        <v>12</v>
      </c>
      <c r="I226" s="19">
        <v>150</v>
      </c>
      <c r="J226" s="19">
        <f>+H226*I226</f>
        <v>1800</v>
      </c>
      <c r="K226" s="21"/>
      <c r="L226" s="17" t="s">
        <v>18</v>
      </c>
      <c r="M226" s="28" t="s">
        <v>346</v>
      </c>
      <c r="O226" s="42"/>
      <c r="P226" s="59"/>
      <c r="Q226" s="59"/>
      <c r="R226" s="59"/>
      <c r="S226" s="59"/>
      <c r="T226" s="60" t="s">
        <v>226</v>
      </c>
      <c r="U226" s="59"/>
      <c r="V226" s="59"/>
      <c r="W226" s="59"/>
      <c r="X226" s="59"/>
      <c r="Y226" s="59"/>
      <c r="Z226" s="59"/>
      <c r="AA226" s="59"/>
      <c r="AB226" s="59"/>
      <c r="AC226" s="59"/>
      <c r="AD226" s="59"/>
      <c r="AE226" s="59"/>
      <c r="AF226" s="59"/>
      <c r="AG226" s="59"/>
      <c r="AH226" s="59"/>
      <c r="AI226" s="59"/>
      <c r="AJ226" s="59"/>
      <c r="AK226" s="59"/>
      <c r="AL226" s="59"/>
      <c r="AM226" s="59"/>
      <c r="AN226" s="59"/>
      <c r="AO226" s="59"/>
      <c r="AP226" s="59"/>
      <c r="AQ226" s="59"/>
      <c r="AR226" s="59"/>
      <c r="AS226" s="59"/>
      <c r="AT226" s="59"/>
      <c r="AU226" s="59"/>
      <c r="AV226" s="59"/>
      <c r="AW226" s="59"/>
      <c r="AX226" s="59"/>
      <c r="AY226" s="59"/>
      <c r="AZ226" s="59"/>
      <c r="BA226" s="59"/>
      <c r="BB226" s="59"/>
      <c r="BC226" s="59"/>
      <c r="BD226" s="59"/>
      <c r="BE226" s="59"/>
      <c r="BF226" s="59"/>
      <c r="BG226" s="59"/>
      <c r="BH226" s="59"/>
      <c r="BI226" s="59"/>
      <c r="BJ226" s="59"/>
      <c r="BK226" s="59"/>
      <c r="BL226" s="59"/>
      <c r="BM226" s="59"/>
      <c r="BN226" s="59"/>
      <c r="BO226" s="59"/>
      <c r="BP226" s="59"/>
      <c r="BQ226" s="59"/>
      <c r="BR226" s="59"/>
      <c r="BS226" s="59"/>
      <c r="BT226" s="59"/>
      <c r="BU226" s="59"/>
      <c r="BV226" s="59"/>
      <c r="BW226" s="59"/>
      <c r="BX226" s="59"/>
      <c r="BY226" s="59"/>
      <c r="BZ226" s="59"/>
      <c r="CA226" s="59"/>
      <c r="CB226" s="59"/>
      <c r="CC226" s="59"/>
      <c r="CD226" s="59"/>
      <c r="CE226" s="59"/>
      <c r="CF226" s="59"/>
      <c r="CG226" s="59"/>
      <c r="CH226" s="59"/>
      <c r="CI226" s="59"/>
      <c r="CJ226" s="59"/>
      <c r="CK226" s="59"/>
      <c r="CL226" s="59"/>
      <c r="CM226" s="59"/>
      <c r="CN226" s="59"/>
      <c r="CO226" s="59"/>
      <c r="CP226" s="59"/>
      <c r="CQ226" s="59"/>
      <c r="CR226" s="59"/>
      <c r="CS226" s="59"/>
      <c r="CT226" s="59"/>
      <c r="CU226" s="59"/>
      <c r="CV226" s="59"/>
      <c r="CW226" s="59"/>
      <c r="CX226" s="59"/>
      <c r="CY226" s="59"/>
      <c r="CZ226" s="59"/>
      <c r="DA226" s="59"/>
      <c r="DB226" s="59"/>
      <c r="DC226" s="59"/>
      <c r="DD226" s="59"/>
      <c r="DE226" s="59"/>
      <c r="DF226" s="59"/>
      <c r="DG226" s="59"/>
      <c r="DH226" s="59"/>
      <c r="DI226" s="59"/>
      <c r="DJ226" s="59"/>
      <c r="DK226" s="59"/>
      <c r="DL226" s="59"/>
      <c r="DM226" s="59"/>
      <c r="DN226" s="59"/>
      <c r="DO226" s="59"/>
      <c r="DP226" s="59"/>
      <c r="DQ226" s="59"/>
      <c r="DR226" s="59"/>
      <c r="DS226" s="59"/>
      <c r="DT226" s="59"/>
      <c r="DU226" s="59"/>
      <c r="DV226" s="59"/>
      <c r="DW226" s="59"/>
      <c r="DX226" s="59"/>
      <c r="DY226" s="59"/>
      <c r="DZ226" s="59"/>
      <c r="EA226" s="59"/>
      <c r="EB226" s="59"/>
      <c r="EC226" s="59"/>
      <c r="ED226" s="59"/>
      <c r="EE226" s="59"/>
      <c r="EF226" s="59"/>
      <c r="EG226" s="59"/>
      <c r="EH226" s="59"/>
      <c r="EI226" s="59"/>
      <c r="EJ226" s="59"/>
      <c r="EK226" s="59"/>
      <c r="EL226" s="59"/>
      <c r="EM226" s="59"/>
      <c r="EN226" s="59"/>
    </row>
    <row r="227" spans="1:144" s="28" customFormat="1" ht="30" x14ac:dyDescent="0.4">
      <c r="A227" s="16"/>
      <c r="B227" s="17" t="s">
        <v>592</v>
      </c>
      <c r="C227" s="28" t="s">
        <v>345</v>
      </c>
      <c r="D227" s="49">
        <v>6</v>
      </c>
      <c r="E227" s="49"/>
      <c r="F227" s="49">
        <v>6</v>
      </c>
      <c r="G227" s="49"/>
      <c r="H227" s="94">
        <f>SUM(Tabla1[[#This Row],[PRIMER TRIMESTRE]:[CUARTO TRIMESTRE]])</f>
        <v>12</v>
      </c>
      <c r="I227" s="19">
        <v>30</v>
      </c>
      <c r="J227" s="19">
        <f>+H227*I227</f>
        <v>360</v>
      </c>
      <c r="K227" s="21"/>
      <c r="L227" s="17" t="s">
        <v>18</v>
      </c>
      <c r="M227" s="28" t="s">
        <v>346</v>
      </c>
      <c r="O227" s="42"/>
      <c r="P227" s="59"/>
      <c r="Q227" s="59"/>
      <c r="R227" s="59"/>
      <c r="S227" s="59"/>
      <c r="T227" s="60" t="s">
        <v>227</v>
      </c>
      <c r="U227" s="59"/>
      <c r="V227" s="59"/>
      <c r="W227" s="59"/>
      <c r="X227" s="59"/>
      <c r="Y227" s="59"/>
      <c r="Z227" s="59"/>
      <c r="AA227" s="59"/>
      <c r="AB227" s="59"/>
      <c r="AC227" s="59"/>
      <c r="AD227" s="59"/>
      <c r="AE227" s="59"/>
      <c r="AF227" s="59"/>
      <c r="AG227" s="59"/>
      <c r="AH227" s="59"/>
      <c r="AI227" s="59"/>
      <c r="AJ227" s="59"/>
      <c r="AK227" s="59"/>
      <c r="AL227" s="59"/>
      <c r="AM227" s="59"/>
      <c r="AN227" s="59"/>
      <c r="AO227" s="59"/>
      <c r="AP227" s="59"/>
      <c r="AQ227" s="59"/>
      <c r="AR227" s="59"/>
      <c r="AS227" s="59"/>
      <c r="AT227" s="59"/>
      <c r="AU227" s="59"/>
      <c r="AV227" s="59"/>
      <c r="AW227" s="59"/>
      <c r="AX227" s="59"/>
      <c r="AY227" s="59"/>
      <c r="AZ227" s="59"/>
      <c r="BA227" s="59"/>
      <c r="BB227" s="59"/>
      <c r="BC227" s="59"/>
      <c r="BD227" s="59"/>
      <c r="BE227" s="59"/>
      <c r="BF227" s="59"/>
      <c r="BG227" s="59"/>
      <c r="BH227" s="59"/>
      <c r="BI227" s="59"/>
      <c r="BJ227" s="59"/>
      <c r="BK227" s="59"/>
      <c r="BL227" s="59"/>
      <c r="BM227" s="59"/>
      <c r="BN227" s="59"/>
      <c r="BO227" s="59"/>
      <c r="BP227" s="59"/>
      <c r="BQ227" s="59"/>
      <c r="BR227" s="59"/>
      <c r="BS227" s="59"/>
      <c r="BT227" s="59"/>
      <c r="BU227" s="59"/>
      <c r="BV227" s="59"/>
      <c r="BW227" s="59"/>
      <c r="BX227" s="59"/>
      <c r="BY227" s="59"/>
      <c r="BZ227" s="59"/>
      <c r="CA227" s="59"/>
      <c r="CB227" s="59"/>
      <c r="CC227" s="59"/>
      <c r="CD227" s="59"/>
      <c r="CE227" s="59"/>
      <c r="CF227" s="59"/>
      <c r="CG227" s="59"/>
      <c r="CH227" s="59"/>
      <c r="CI227" s="59"/>
      <c r="CJ227" s="59"/>
      <c r="CK227" s="59"/>
      <c r="CL227" s="59"/>
      <c r="CM227" s="59"/>
      <c r="CN227" s="59"/>
      <c r="CO227" s="59"/>
      <c r="CP227" s="59"/>
      <c r="CQ227" s="59"/>
      <c r="CR227" s="59"/>
      <c r="CS227" s="59"/>
      <c r="CT227" s="59"/>
      <c r="CU227" s="59"/>
      <c r="CV227" s="59"/>
      <c r="CW227" s="59"/>
      <c r="CX227" s="59"/>
      <c r="CY227" s="59"/>
      <c r="CZ227" s="59"/>
      <c r="DA227" s="59"/>
      <c r="DB227" s="59"/>
      <c r="DC227" s="59"/>
      <c r="DD227" s="59"/>
      <c r="DE227" s="59"/>
      <c r="DF227" s="59"/>
      <c r="DG227" s="59"/>
      <c r="DH227" s="59"/>
      <c r="DI227" s="59"/>
      <c r="DJ227" s="59"/>
      <c r="DK227" s="59"/>
      <c r="DL227" s="59"/>
      <c r="DM227" s="59"/>
      <c r="DN227" s="59"/>
      <c r="DO227" s="59"/>
      <c r="DP227" s="59"/>
      <c r="DQ227" s="59"/>
      <c r="DR227" s="59"/>
      <c r="DS227" s="59"/>
      <c r="DT227" s="59"/>
      <c r="DU227" s="59"/>
      <c r="DV227" s="59"/>
      <c r="DW227" s="59"/>
      <c r="DX227" s="59"/>
      <c r="DY227" s="59"/>
      <c r="DZ227" s="59"/>
      <c r="EA227" s="59"/>
      <c r="EB227" s="59"/>
      <c r="EC227" s="59"/>
      <c r="ED227" s="59"/>
      <c r="EE227" s="59"/>
      <c r="EF227" s="59"/>
      <c r="EG227" s="59"/>
      <c r="EH227" s="59"/>
      <c r="EI227" s="59"/>
      <c r="EJ227" s="59"/>
      <c r="EK227" s="59"/>
      <c r="EL227" s="59"/>
      <c r="EM227" s="59"/>
      <c r="EN227" s="59"/>
    </row>
    <row r="228" spans="1:144" s="28" customFormat="1" ht="30" x14ac:dyDescent="0.4">
      <c r="A228" s="16"/>
      <c r="B228" s="17" t="s">
        <v>593</v>
      </c>
      <c r="C228" s="28" t="s">
        <v>345</v>
      </c>
      <c r="D228" s="49">
        <v>30</v>
      </c>
      <c r="E228" s="49"/>
      <c r="F228" s="49">
        <v>30</v>
      </c>
      <c r="G228" s="49"/>
      <c r="H228" s="94">
        <f>SUM(Tabla1[[#This Row],[PRIMER TRIMESTRE]:[CUARTO TRIMESTRE]])</f>
        <v>60</v>
      </c>
      <c r="I228" s="19">
        <v>100</v>
      </c>
      <c r="J228" s="19">
        <f>+H228*I228</f>
        <v>6000</v>
      </c>
      <c r="K228" s="21"/>
      <c r="L228" s="17" t="s">
        <v>18</v>
      </c>
      <c r="M228" s="28" t="s">
        <v>346</v>
      </c>
      <c r="O228" s="42"/>
      <c r="P228" s="59"/>
      <c r="Q228" s="59"/>
      <c r="R228" s="59"/>
      <c r="S228" s="59"/>
      <c r="T228" s="60" t="s">
        <v>228</v>
      </c>
      <c r="U228" s="59"/>
      <c r="V228" s="59"/>
      <c r="W228" s="59"/>
      <c r="X228" s="59"/>
      <c r="Y228" s="59"/>
      <c r="Z228" s="59"/>
      <c r="AA228" s="59"/>
      <c r="AB228" s="59"/>
      <c r="AC228" s="59"/>
      <c r="AD228" s="59"/>
      <c r="AE228" s="59"/>
      <c r="AF228" s="59"/>
      <c r="AG228" s="59"/>
      <c r="AH228" s="59"/>
      <c r="AI228" s="59"/>
      <c r="AJ228" s="59"/>
      <c r="AK228" s="59"/>
      <c r="AL228" s="59"/>
      <c r="AM228" s="59"/>
      <c r="AN228" s="59"/>
      <c r="AO228" s="59"/>
      <c r="AP228" s="59"/>
      <c r="AQ228" s="59"/>
      <c r="AR228" s="59"/>
      <c r="AS228" s="59"/>
      <c r="AT228" s="59"/>
      <c r="AU228" s="59"/>
      <c r="AV228" s="59"/>
      <c r="AW228" s="59"/>
      <c r="AX228" s="59"/>
      <c r="AY228" s="59"/>
      <c r="AZ228" s="59"/>
      <c r="BA228" s="59"/>
      <c r="BB228" s="59"/>
      <c r="BC228" s="59"/>
      <c r="BD228" s="59"/>
      <c r="BE228" s="59"/>
      <c r="BF228" s="59"/>
      <c r="BG228" s="59"/>
      <c r="BH228" s="59"/>
      <c r="BI228" s="59"/>
      <c r="BJ228" s="59"/>
      <c r="BK228" s="59"/>
      <c r="BL228" s="59"/>
      <c r="BM228" s="59"/>
      <c r="BN228" s="59"/>
      <c r="BO228" s="59"/>
      <c r="BP228" s="59"/>
      <c r="BQ228" s="59"/>
      <c r="BR228" s="59"/>
      <c r="BS228" s="59"/>
      <c r="BT228" s="59"/>
      <c r="BU228" s="59"/>
      <c r="BV228" s="59"/>
      <c r="BW228" s="59"/>
      <c r="BX228" s="59"/>
      <c r="BY228" s="59"/>
      <c r="BZ228" s="59"/>
      <c r="CA228" s="59"/>
      <c r="CB228" s="59"/>
      <c r="CC228" s="59"/>
      <c r="CD228" s="59"/>
      <c r="CE228" s="59"/>
      <c r="CF228" s="59"/>
      <c r="CG228" s="59"/>
      <c r="CH228" s="59"/>
      <c r="CI228" s="59"/>
      <c r="CJ228" s="59"/>
      <c r="CK228" s="59"/>
      <c r="CL228" s="59"/>
      <c r="CM228" s="59"/>
      <c r="CN228" s="59"/>
      <c r="CO228" s="59"/>
      <c r="CP228" s="59"/>
      <c r="CQ228" s="59"/>
      <c r="CR228" s="59"/>
      <c r="CS228" s="59"/>
      <c r="CT228" s="59"/>
      <c r="CU228" s="59"/>
      <c r="CV228" s="59"/>
      <c r="CW228" s="59"/>
      <c r="CX228" s="59"/>
      <c r="CY228" s="59"/>
      <c r="CZ228" s="59"/>
      <c r="DA228" s="59"/>
      <c r="DB228" s="59"/>
      <c r="DC228" s="59"/>
      <c r="DD228" s="59"/>
      <c r="DE228" s="59"/>
      <c r="DF228" s="59"/>
      <c r="DG228" s="59"/>
      <c r="DH228" s="59"/>
      <c r="DI228" s="59"/>
      <c r="DJ228" s="59"/>
      <c r="DK228" s="59"/>
      <c r="DL228" s="59"/>
      <c r="DM228" s="59"/>
      <c r="DN228" s="59"/>
      <c r="DO228" s="59"/>
      <c r="DP228" s="59"/>
      <c r="DQ228" s="59"/>
      <c r="DR228" s="59"/>
      <c r="DS228" s="59"/>
      <c r="DT228" s="59"/>
      <c r="DU228" s="59"/>
      <c r="DV228" s="59"/>
      <c r="DW228" s="59"/>
      <c r="DX228" s="59"/>
      <c r="DY228" s="59"/>
      <c r="DZ228" s="59"/>
      <c r="EA228" s="59"/>
      <c r="EB228" s="59"/>
      <c r="EC228" s="59"/>
      <c r="ED228" s="59"/>
      <c r="EE228" s="59"/>
      <c r="EF228" s="59"/>
      <c r="EG228" s="59"/>
      <c r="EH228" s="59"/>
      <c r="EI228" s="59"/>
      <c r="EJ228" s="59"/>
      <c r="EK228" s="59"/>
      <c r="EL228" s="59"/>
      <c r="EM228" s="59"/>
      <c r="EN228" s="59"/>
    </row>
    <row r="229" spans="1:144" s="28" customFormat="1" ht="30" x14ac:dyDescent="0.4">
      <c r="A229" s="16"/>
      <c r="B229" s="17" t="s">
        <v>590</v>
      </c>
      <c r="C229" s="28" t="s">
        <v>345</v>
      </c>
      <c r="D229" s="49">
        <v>15</v>
      </c>
      <c r="E229" s="49">
        <v>15</v>
      </c>
      <c r="F229" s="49">
        <v>15</v>
      </c>
      <c r="G229" s="49">
        <v>15</v>
      </c>
      <c r="H229" s="94">
        <f>SUM(Tabla1[[#This Row],[PRIMER TRIMESTRE]:[CUARTO TRIMESTRE]])</f>
        <v>60</v>
      </c>
      <c r="I229" s="19">
        <v>60</v>
      </c>
      <c r="J229" s="19">
        <f t="shared" si="13"/>
        <v>3600</v>
      </c>
      <c r="K229" s="21"/>
      <c r="L229" s="17" t="s">
        <v>18</v>
      </c>
      <c r="M229" s="28" t="s">
        <v>346</v>
      </c>
      <c r="O229" s="42"/>
      <c r="P229" s="59"/>
      <c r="Q229" s="59"/>
      <c r="R229" s="59"/>
      <c r="S229" s="59"/>
      <c r="T229" s="60" t="s">
        <v>229</v>
      </c>
      <c r="U229" s="59"/>
      <c r="V229" s="59"/>
      <c r="W229" s="59"/>
      <c r="X229" s="59"/>
      <c r="Y229" s="59"/>
      <c r="Z229" s="59"/>
      <c r="AA229" s="59"/>
      <c r="AB229" s="59"/>
      <c r="AC229" s="59"/>
      <c r="AD229" s="59"/>
      <c r="AE229" s="59"/>
      <c r="AF229" s="59"/>
      <c r="AG229" s="59"/>
      <c r="AH229" s="59"/>
      <c r="AI229" s="59"/>
      <c r="AJ229" s="59"/>
      <c r="AK229" s="59"/>
      <c r="AL229" s="59"/>
      <c r="AM229" s="59"/>
      <c r="AN229" s="59"/>
      <c r="AO229" s="59"/>
      <c r="AP229" s="59"/>
      <c r="AQ229" s="59"/>
      <c r="AR229" s="59"/>
      <c r="AS229" s="59"/>
      <c r="AT229" s="59"/>
      <c r="AU229" s="59"/>
      <c r="AV229" s="59"/>
      <c r="AW229" s="59"/>
      <c r="AX229" s="59"/>
      <c r="AY229" s="59"/>
      <c r="AZ229" s="59"/>
      <c r="BA229" s="59"/>
      <c r="BB229" s="59"/>
      <c r="BC229" s="59"/>
      <c r="BD229" s="59"/>
      <c r="BE229" s="59"/>
      <c r="BF229" s="59"/>
      <c r="BG229" s="59"/>
      <c r="BH229" s="59"/>
      <c r="BI229" s="59"/>
      <c r="BJ229" s="59"/>
      <c r="BK229" s="59"/>
      <c r="BL229" s="59"/>
      <c r="BM229" s="59"/>
      <c r="BN229" s="59"/>
      <c r="BO229" s="59"/>
      <c r="BP229" s="59"/>
      <c r="BQ229" s="59"/>
      <c r="BR229" s="59"/>
      <c r="BS229" s="59"/>
      <c r="BT229" s="59"/>
      <c r="BU229" s="59"/>
      <c r="BV229" s="59"/>
      <c r="BW229" s="59"/>
      <c r="BX229" s="59"/>
      <c r="BY229" s="59"/>
      <c r="BZ229" s="59"/>
      <c r="CA229" s="59"/>
      <c r="CB229" s="59"/>
      <c r="CC229" s="59"/>
      <c r="CD229" s="59"/>
      <c r="CE229" s="59"/>
      <c r="CF229" s="59"/>
      <c r="CG229" s="59"/>
      <c r="CH229" s="59"/>
      <c r="CI229" s="59"/>
      <c r="CJ229" s="59"/>
      <c r="CK229" s="59"/>
      <c r="CL229" s="59"/>
      <c r="CM229" s="59"/>
      <c r="CN229" s="59"/>
      <c r="CO229" s="59"/>
      <c r="CP229" s="59"/>
      <c r="CQ229" s="59"/>
      <c r="CR229" s="59"/>
      <c r="CS229" s="59"/>
      <c r="CT229" s="59"/>
      <c r="CU229" s="59"/>
      <c r="CV229" s="59"/>
      <c r="CW229" s="59"/>
      <c r="CX229" s="59"/>
      <c r="CY229" s="59"/>
      <c r="CZ229" s="59"/>
      <c r="DA229" s="59"/>
      <c r="DB229" s="59"/>
      <c r="DC229" s="59"/>
      <c r="DD229" s="59"/>
      <c r="DE229" s="59"/>
      <c r="DF229" s="59"/>
      <c r="DG229" s="59"/>
      <c r="DH229" s="59"/>
      <c r="DI229" s="59"/>
      <c r="DJ229" s="59"/>
      <c r="DK229" s="59"/>
      <c r="DL229" s="59"/>
      <c r="DM229" s="59"/>
      <c r="DN229" s="59"/>
      <c r="DO229" s="59"/>
      <c r="DP229" s="59"/>
      <c r="DQ229" s="59"/>
      <c r="DR229" s="59"/>
      <c r="DS229" s="59"/>
      <c r="DT229" s="59"/>
      <c r="DU229" s="59"/>
      <c r="DV229" s="59"/>
      <c r="DW229" s="59"/>
      <c r="DX229" s="59"/>
      <c r="DY229" s="59"/>
      <c r="DZ229" s="59"/>
      <c r="EA229" s="59"/>
      <c r="EB229" s="59"/>
      <c r="EC229" s="59"/>
      <c r="ED229" s="59"/>
      <c r="EE229" s="59"/>
      <c r="EF229" s="59"/>
      <c r="EG229" s="59"/>
      <c r="EH229" s="59"/>
      <c r="EI229" s="59"/>
      <c r="EJ229" s="59"/>
      <c r="EK229" s="59"/>
      <c r="EL229" s="59"/>
      <c r="EM229" s="59"/>
      <c r="EN229" s="59"/>
    </row>
    <row r="230" spans="1:144" s="28" customFormat="1" ht="30" x14ac:dyDescent="0.4">
      <c r="A230" s="16"/>
      <c r="B230" s="17" t="s">
        <v>594</v>
      </c>
      <c r="C230" s="28" t="s">
        <v>521</v>
      </c>
      <c r="D230" s="49"/>
      <c r="E230" s="49">
        <v>5</v>
      </c>
      <c r="F230" s="49"/>
      <c r="G230" s="49">
        <v>5</v>
      </c>
      <c r="H230" s="94">
        <f>SUM(Tabla1[[#This Row],[PRIMER TRIMESTRE]:[CUARTO TRIMESTRE]])</f>
        <v>10</v>
      </c>
      <c r="I230" s="19">
        <v>200</v>
      </c>
      <c r="J230" s="19">
        <f>+H230*I230</f>
        <v>2000</v>
      </c>
      <c r="K230" s="21"/>
      <c r="L230" s="17" t="s">
        <v>18</v>
      </c>
      <c r="M230" s="28" t="s">
        <v>346</v>
      </c>
      <c r="O230" s="42"/>
      <c r="P230" s="59"/>
      <c r="Q230" s="59"/>
      <c r="R230" s="59"/>
      <c r="S230" s="59"/>
      <c r="T230" s="60" t="s">
        <v>230</v>
      </c>
      <c r="U230" s="59"/>
      <c r="V230" s="59"/>
      <c r="W230" s="59"/>
      <c r="X230" s="59"/>
      <c r="Y230" s="59"/>
      <c r="Z230" s="59"/>
      <c r="AA230" s="59"/>
      <c r="AB230" s="59"/>
      <c r="AC230" s="59"/>
      <c r="AD230" s="59"/>
      <c r="AE230" s="59"/>
      <c r="AF230" s="59"/>
      <c r="AG230" s="59"/>
      <c r="AH230" s="59"/>
      <c r="AI230" s="59"/>
      <c r="AJ230" s="59"/>
      <c r="AK230" s="59"/>
      <c r="AL230" s="59"/>
      <c r="AM230" s="59"/>
      <c r="AN230" s="59"/>
      <c r="AO230" s="59"/>
      <c r="AP230" s="59"/>
      <c r="AQ230" s="59"/>
      <c r="AR230" s="59"/>
      <c r="AS230" s="59"/>
      <c r="AT230" s="59"/>
      <c r="AU230" s="59"/>
      <c r="AV230" s="59"/>
      <c r="AW230" s="59"/>
      <c r="AX230" s="59"/>
      <c r="AY230" s="59"/>
      <c r="AZ230" s="59"/>
      <c r="BA230" s="59"/>
      <c r="BB230" s="59"/>
      <c r="BC230" s="59"/>
      <c r="BD230" s="59"/>
      <c r="BE230" s="59"/>
      <c r="BF230" s="59"/>
      <c r="BG230" s="59"/>
      <c r="BH230" s="59"/>
      <c r="BI230" s="59"/>
      <c r="BJ230" s="59"/>
      <c r="BK230" s="59"/>
      <c r="BL230" s="59"/>
      <c r="BM230" s="59"/>
      <c r="BN230" s="59"/>
      <c r="BO230" s="59"/>
      <c r="BP230" s="59"/>
      <c r="BQ230" s="59"/>
      <c r="BR230" s="59"/>
      <c r="BS230" s="59"/>
      <c r="BT230" s="59"/>
      <c r="BU230" s="59"/>
      <c r="BV230" s="59"/>
      <c r="BW230" s="59"/>
      <c r="BX230" s="59"/>
      <c r="BY230" s="59"/>
      <c r="BZ230" s="59"/>
      <c r="CA230" s="59"/>
      <c r="CB230" s="59"/>
      <c r="CC230" s="59"/>
      <c r="CD230" s="59"/>
      <c r="CE230" s="59"/>
      <c r="CF230" s="59"/>
      <c r="CG230" s="59"/>
      <c r="CH230" s="59"/>
      <c r="CI230" s="59"/>
      <c r="CJ230" s="59"/>
      <c r="CK230" s="59"/>
      <c r="CL230" s="59"/>
      <c r="CM230" s="59"/>
      <c r="CN230" s="59"/>
      <c r="CO230" s="59"/>
      <c r="CP230" s="59"/>
      <c r="CQ230" s="59"/>
      <c r="CR230" s="59"/>
      <c r="CS230" s="59"/>
      <c r="CT230" s="59"/>
      <c r="CU230" s="59"/>
      <c r="CV230" s="59"/>
      <c r="CW230" s="59"/>
      <c r="CX230" s="59"/>
      <c r="CY230" s="59"/>
      <c r="CZ230" s="59"/>
      <c r="DA230" s="59"/>
      <c r="DB230" s="59"/>
      <c r="DC230" s="59"/>
      <c r="DD230" s="59"/>
      <c r="DE230" s="59"/>
      <c r="DF230" s="59"/>
      <c r="DG230" s="59"/>
      <c r="DH230" s="59"/>
      <c r="DI230" s="59"/>
      <c r="DJ230" s="59"/>
      <c r="DK230" s="59"/>
      <c r="DL230" s="59"/>
      <c r="DM230" s="59"/>
      <c r="DN230" s="59"/>
      <c r="DO230" s="59"/>
      <c r="DP230" s="59"/>
      <c r="DQ230" s="59"/>
      <c r="DR230" s="59"/>
      <c r="DS230" s="59"/>
      <c r="DT230" s="59"/>
      <c r="DU230" s="59"/>
      <c r="DV230" s="59"/>
      <c r="DW230" s="59"/>
      <c r="DX230" s="59"/>
      <c r="DY230" s="59"/>
      <c r="DZ230" s="59"/>
      <c r="EA230" s="59"/>
      <c r="EB230" s="59"/>
      <c r="EC230" s="59"/>
      <c r="ED230" s="59"/>
      <c r="EE230" s="59"/>
      <c r="EF230" s="59"/>
      <c r="EG230" s="59"/>
      <c r="EH230" s="59"/>
      <c r="EI230" s="59"/>
      <c r="EJ230" s="59"/>
      <c r="EK230" s="59"/>
      <c r="EL230" s="59"/>
      <c r="EM230" s="59"/>
      <c r="EN230" s="59"/>
    </row>
    <row r="231" spans="1:144" s="28" customFormat="1" ht="30" x14ac:dyDescent="0.4">
      <c r="A231" s="16"/>
      <c r="B231" s="17" t="s">
        <v>591</v>
      </c>
      <c r="C231" s="28" t="s">
        <v>345</v>
      </c>
      <c r="D231" s="49">
        <v>2</v>
      </c>
      <c r="E231" s="49"/>
      <c r="F231" s="49">
        <v>2</v>
      </c>
      <c r="G231" s="49"/>
      <c r="H231" s="94">
        <f>SUM(Tabla1[[#This Row],[PRIMER TRIMESTRE]:[CUARTO TRIMESTRE]])</f>
        <v>4</v>
      </c>
      <c r="I231" s="19">
        <v>300</v>
      </c>
      <c r="J231" s="19">
        <f t="shared" si="13"/>
        <v>1200</v>
      </c>
      <c r="K231" s="21"/>
      <c r="L231" s="17" t="s">
        <v>18</v>
      </c>
      <c r="M231" s="28" t="s">
        <v>346</v>
      </c>
      <c r="O231" s="42"/>
      <c r="P231" s="59"/>
      <c r="Q231" s="59"/>
      <c r="R231" s="59"/>
      <c r="S231" s="59"/>
      <c r="T231" s="60" t="s">
        <v>231</v>
      </c>
      <c r="U231" s="59"/>
      <c r="V231" s="59"/>
      <c r="W231" s="59"/>
      <c r="X231" s="59"/>
      <c r="Y231" s="59"/>
      <c r="Z231" s="59"/>
      <c r="AA231" s="59"/>
      <c r="AB231" s="59"/>
      <c r="AC231" s="59"/>
      <c r="AD231" s="59"/>
      <c r="AE231" s="59"/>
      <c r="AF231" s="59"/>
      <c r="AG231" s="59"/>
      <c r="AH231" s="59"/>
      <c r="AI231" s="59"/>
      <c r="AJ231" s="59"/>
      <c r="AK231" s="59"/>
      <c r="AL231" s="59"/>
      <c r="AM231" s="59"/>
      <c r="AN231" s="59"/>
      <c r="AO231" s="59"/>
      <c r="AP231" s="59"/>
      <c r="AQ231" s="59"/>
      <c r="AR231" s="59"/>
      <c r="AS231" s="59"/>
      <c r="AT231" s="59"/>
      <c r="AU231" s="59"/>
      <c r="AV231" s="59"/>
      <c r="AW231" s="59"/>
      <c r="AX231" s="59"/>
      <c r="AY231" s="59"/>
      <c r="AZ231" s="59"/>
      <c r="BA231" s="59"/>
      <c r="BB231" s="59"/>
      <c r="BC231" s="59"/>
      <c r="BD231" s="59"/>
      <c r="BE231" s="59"/>
      <c r="BF231" s="59"/>
      <c r="BG231" s="59"/>
      <c r="BH231" s="59"/>
      <c r="BI231" s="59"/>
      <c r="BJ231" s="59"/>
      <c r="BK231" s="59"/>
      <c r="BL231" s="59"/>
      <c r="BM231" s="59"/>
      <c r="BN231" s="59"/>
      <c r="BO231" s="59"/>
      <c r="BP231" s="59"/>
      <c r="BQ231" s="59"/>
      <c r="BR231" s="59"/>
      <c r="BS231" s="59"/>
      <c r="BT231" s="59"/>
      <c r="BU231" s="59"/>
      <c r="BV231" s="59"/>
      <c r="BW231" s="59"/>
      <c r="BX231" s="59"/>
      <c r="BY231" s="59"/>
      <c r="BZ231" s="59"/>
      <c r="CA231" s="59"/>
      <c r="CB231" s="59"/>
      <c r="CC231" s="59"/>
      <c r="CD231" s="59"/>
      <c r="CE231" s="59"/>
      <c r="CF231" s="59"/>
      <c r="CG231" s="59"/>
      <c r="CH231" s="59"/>
      <c r="CI231" s="59"/>
      <c r="CJ231" s="59"/>
      <c r="CK231" s="59"/>
      <c r="CL231" s="59"/>
      <c r="CM231" s="59"/>
      <c r="CN231" s="59"/>
      <c r="CO231" s="59"/>
      <c r="CP231" s="59"/>
      <c r="CQ231" s="59"/>
      <c r="CR231" s="59"/>
      <c r="CS231" s="59"/>
      <c r="CT231" s="59"/>
      <c r="CU231" s="59"/>
      <c r="CV231" s="59"/>
      <c r="CW231" s="59"/>
      <c r="CX231" s="59"/>
      <c r="CY231" s="59"/>
      <c r="CZ231" s="59"/>
      <c r="DA231" s="59"/>
      <c r="DB231" s="59"/>
      <c r="DC231" s="59"/>
      <c r="DD231" s="59"/>
      <c r="DE231" s="59"/>
      <c r="DF231" s="59"/>
      <c r="DG231" s="59"/>
      <c r="DH231" s="59"/>
      <c r="DI231" s="59"/>
      <c r="DJ231" s="59"/>
      <c r="DK231" s="59"/>
      <c r="DL231" s="59"/>
      <c r="DM231" s="59"/>
      <c r="DN231" s="59"/>
      <c r="DO231" s="59"/>
      <c r="DP231" s="59"/>
      <c r="DQ231" s="59"/>
      <c r="DR231" s="59"/>
      <c r="DS231" s="59"/>
      <c r="DT231" s="59"/>
      <c r="DU231" s="59"/>
      <c r="DV231" s="59"/>
      <c r="DW231" s="59"/>
      <c r="DX231" s="59"/>
      <c r="DY231" s="59"/>
      <c r="DZ231" s="59"/>
      <c r="EA231" s="59"/>
      <c r="EB231" s="59"/>
      <c r="EC231" s="59"/>
      <c r="ED231" s="59"/>
      <c r="EE231" s="59"/>
      <c r="EF231" s="59"/>
      <c r="EG231" s="59"/>
      <c r="EH231" s="59"/>
      <c r="EI231" s="59"/>
      <c r="EJ231" s="59"/>
      <c r="EK231" s="59"/>
      <c r="EL231" s="59"/>
      <c r="EM231" s="59"/>
      <c r="EN231" s="59"/>
    </row>
    <row r="232" spans="1:144" s="28" customFormat="1" ht="30" x14ac:dyDescent="0.4">
      <c r="A232" s="16"/>
      <c r="B232" s="17" t="s">
        <v>518</v>
      </c>
      <c r="C232" s="28" t="s">
        <v>522</v>
      </c>
      <c r="D232" s="49">
        <v>3</v>
      </c>
      <c r="E232" s="49"/>
      <c r="F232" s="49">
        <v>3</v>
      </c>
      <c r="G232" s="49">
        <v>1</v>
      </c>
      <c r="H232" s="94">
        <f>SUM(Tabla1[[#This Row],[PRIMER TRIMESTRE]:[CUARTO TRIMESTRE]])</f>
        <v>7</v>
      </c>
      <c r="I232" s="19">
        <v>200</v>
      </c>
      <c r="J232" s="19">
        <f t="shared" si="12"/>
        <v>1400</v>
      </c>
      <c r="K232" s="21"/>
      <c r="L232" s="17" t="s">
        <v>18</v>
      </c>
      <c r="M232" s="28" t="s">
        <v>346</v>
      </c>
      <c r="O232" s="42"/>
      <c r="P232" s="59"/>
      <c r="Q232" s="59"/>
      <c r="R232" s="59"/>
      <c r="S232" s="59"/>
      <c r="T232" s="60" t="s">
        <v>232</v>
      </c>
      <c r="U232" s="59"/>
      <c r="V232" s="59"/>
      <c r="W232" s="59"/>
      <c r="X232" s="59"/>
      <c r="Y232" s="59"/>
      <c r="Z232" s="59"/>
      <c r="AA232" s="59"/>
      <c r="AB232" s="59"/>
      <c r="AC232" s="59"/>
      <c r="AD232" s="59"/>
      <c r="AE232" s="59"/>
      <c r="AF232" s="59"/>
      <c r="AG232" s="59"/>
      <c r="AH232" s="59"/>
      <c r="AI232" s="59"/>
      <c r="AJ232" s="59"/>
      <c r="AK232" s="59"/>
      <c r="AL232" s="59"/>
      <c r="AM232" s="59"/>
      <c r="AN232" s="59"/>
      <c r="AO232" s="59"/>
      <c r="AP232" s="59"/>
      <c r="AQ232" s="59"/>
      <c r="AR232" s="59"/>
      <c r="AS232" s="59"/>
      <c r="AT232" s="59"/>
      <c r="AU232" s="59"/>
      <c r="AV232" s="59"/>
      <c r="AW232" s="59"/>
      <c r="AX232" s="59"/>
      <c r="AY232" s="59"/>
      <c r="AZ232" s="59"/>
      <c r="BA232" s="59"/>
      <c r="BB232" s="59"/>
      <c r="BC232" s="59"/>
      <c r="BD232" s="59"/>
      <c r="BE232" s="59"/>
      <c r="BF232" s="59"/>
      <c r="BG232" s="59"/>
      <c r="BH232" s="59"/>
      <c r="BI232" s="59"/>
      <c r="BJ232" s="59"/>
      <c r="BK232" s="59"/>
      <c r="BL232" s="59"/>
      <c r="BM232" s="59"/>
      <c r="BN232" s="59"/>
      <c r="BO232" s="59"/>
      <c r="BP232" s="59"/>
      <c r="BQ232" s="59"/>
      <c r="BR232" s="59"/>
      <c r="BS232" s="59"/>
      <c r="BT232" s="59"/>
      <c r="BU232" s="59"/>
      <c r="BV232" s="59"/>
      <c r="BW232" s="59"/>
      <c r="BX232" s="59"/>
      <c r="BY232" s="59"/>
      <c r="BZ232" s="59"/>
      <c r="CA232" s="59"/>
      <c r="CB232" s="59"/>
      <c r="CC232" s="59"/>
      <c r="CD232" s="59"/>
      <c r="CE232" s="59"/>
      <c r="CF232" s="59"/>
      <c r="CG232" s="59"/>
      <c r="CH232" s="59"/>
      <c r="CI232" s="59"/>
      <c r="CJ232" s="59"/>
      <c r="CK232" s="59"/>
      <c r="CL232" s="59"/>
      <c r="CM232" s="59"/>
      <c r="CN232" s="59"/>
      <c r="CO232" s="59"/>
      <c r="CP232" s="59"/>
      <c r="CQ232" s="59"/>
      <c r="CR232" s="59"/>
      <c r="CS232" s="59"/>
      <c r="CT232" s="59"/>
      <c r="CU232" s="59"/>
      <c r="CV232" s="59"/>
      <c r="CW232" s="59"/>
      <c r="CX232" s="59"/>
      <c r="CY232" s="59"/>
      <c r="CZ232" s="59"/>
      <c r="DA232" s="59"/>
      <c r="DB232" s="59"/>
      <c r="DC232" s="59"/>
      <c r="DD232" s="59"/>
      <c r="DE232" s="59"/>
      <c r="DF232" s="59"/>
      <c r="DG232" s="59"/>
      <c r="DH232" s="59"/>
      <c r="DI232" s="59"/>
      <c r="DJ232" s="59"/>
      <c r="DK232" s="59"/>
      <c r="DL232" s="59"/>
      <c r="DM232" s="59"/>
      <c r="DN232" s="59"/>
      <c r="DO232" s="59"/>
      <c r="DP232" s="59"/>
      <c r="DQ232" s="59"/>
      <c r="DR232" s="59"/>
      <c r="DS232" s="59"/>
      <c r="DT232" s="59"/>
      <c r="DU232" s="59"/>
      <c r="DV232" s="59"/>
      <c r="DW232" s="59"/>
      <c r="DX232" s="59"/>
      <c r="DY232" s="59"/>
      <c r="DZ232" s="59"/>
      <c r="EA232" s="59"/>
      <c r="EB232" s="59"/>
      <c r="EC232" s="59"/>
      <c r="ED232" s="59"/>
      <c r="EE232" s="59"/>
      <c r="EF232" s="59"/>
      <c r="EG232" s="59"/>
      <c r="EH232" s="59"/>
      <c r="EI232" s="59"/>
      <c r="EJ232" s="59"/>
      <c r="EK232" s="59"/>
      <c r="EL232" s="59"/>
      <c r="EM232" s="59"/>
      <c r="EN232" s="59"/>
    </row>
    <row r="233" spans="1:144" s="28" customFormat="1" ht="30" x14ac:dyDescent="0.4">
      <c r="A233" s="16"/>
      <c r="B233" s="17" t="s">
        <v>524</v>
      </c>
      <c r="C233" s="28" t="s">
        <v>521</v>
      </c>
      <c r="D233" s="49">
        <v>30</v>
      </c>
      <c r="E233" s="49"/>
      <c r="F233" s="49">
        <v>30</v>
      </c>
      <c r="G233" s="49"/>
      <c r="H233" s="94">
        <f>SUM(Tabla1[[#This Row],[PRIMER TRIMESTRE]:[CUARTO TRIMESTRE]])</f>
        <v>60</v>
      </c>
      <c r="I233" s="19">
        <v>200</v>
      </c>
      <c r="J233" s="19">
        <f t="shared" si="12"/>
        <v>12000</v>
      </c>
      <c r="K233" s="21"/>
      <c r="L233" s="17" t="s">
        <v>18</v>
      </c>
      <c r="M233" s="28" t="s">
        <v>346</v>
      </c>
      <c r="O233" s="42"/>
      <c r="P233" s="59"/>
      <c r="Q233" s="59"/>
      <c r="R233" s="59"/>
      <c r="S233" s="59"/>
      <c r="T233" s="60" t="s">
        <v>233</v>
      </c>
      <c r="U233" s="59"/>
      <c r="V233" s="59"/>
      <c r="W233" s="59"/>
      <c r="X233" s="59"/>
      <c r="Y233" s="59"/>
      <c r="Z233" s="59"/>
      <c r="AA233" s="59"/>
      <c r="AB233" s="59"/>
      <c r="AC233" s="59"/>
      <c r="AD233" s="59"/>
      <c r="AE233" s="59"/>
      <c r="AF233" s="59"/>
      <c r="AG233" s="59"/>
      <c r="AH233" s="59"/>
      <c r="AI233" s="59"/>
      <c r="AJ233" s="59"/>
      <c r="AK233" s="59"/>
      <c r="AL233" s="59"/>
      <c r="AM233" s="59"/>
      <c r="AN233" s="59"/>
      <c r="AO233" s="59"/>
      <c r="AP233" s="59"/>
      <c r="AQ233" s="59"/>
      <c r="AR233" s="59"/>
      <c r="AS233" s="59"/>
      <c r="AT233" s="59"/>
      <c r="AU233" s="59"/>
      <c r="AV233" s="59"/>
      <c r="AW233" s="59"/>
      <c r="AX233" s="59"/>
      <c r="AY233" s="59"/>
      <c r="AZ233" s="59"/>
      <c r="BA233" s="59"/>
      <c r="BB233" s="59"/>
      <c r="BC233" s="59"/>
      <c r="BD233" s="59"/>
      <c r="BE233" s="59"/>
      <c r="BF233" s="59"/>
      <c r="BG233" s="59"/>
      <c r="BH233" s="59"/>
      <c r="BI233" s="59"/>
      <c r="BJ233" s="59"/>
      <c r="BK233" s="59"/>
      <c r="BL233" s="59"/>
      <c r="BM233" s="59"/>
      <c r="BN233" s="59"/>
      <c r="BO233" s="59"/>
      <c r="BP233" s="59"/>
      <c r="BQ233" s="59"/>
      <c r="BR233" s="59"/>
      <c r="BS233" s="59"/>
      <c r="BT233" s="59"/>
      <c r="BU233" s="59"/>
      <c r="BV233" s="59"/>
      <c r="BW233" s="59"/>
      <c r="BX233" s="59"/>
      <c r="BY233" s="59"/>
      <c r="BZ233" s="59"/>
      <c r="CA233" s="59"/>
      <c r="CB233" s="59"/>
      <c r="CC233" s="59"/>
      <c r="CD233" s="59"/>
      <c r="CE233" s="59"/>
      <c r="CF233" s="59"/>
      <c r="CG233" s="59"/>
      <c r="CH233" s="59"/>
      <c r="CI233" s="59"/>
      <c r="CJ233" s="59"/>
      <c r="CK233" s="59"/>
      <c r="CL233" s="59"/>
      <c r="CM233" s="59"/>
      <c r="CN233" s="59"/>
      <c r="CO233" s="59"/>
      <c r="CP233" s="59"/>
      <c r="CQ233" s="59"/>
      <c r="CR233" s="59"/>
      <c r="CS233" s="59"/>
      <c r="CT233" s="59"/>
      <c r="CU233" s="59"/>
      <c r="CV233" s="59"/>
      <c r="CW233" s="59"/>
      <c r="CX233" s="59"/>
      <c r="CY233" s="59"/>
      <c r="CZ233" s="59"/>
      <c r="DA233" s="59"/>
      <c r="DB233" s="59"/>
      <c r="DC233" s="59"/>
      <c r="DD233" s="59"/>
      <c r="DE233" s="59"/>
      <c r="DF233" s="59"/>
      <c r="DG233" s="59"/>
      <c r="DH233" s="59"/>
      <c r="DI233" s="59"/>
      <c r="DJ233" s="59"/>
      <c r="DK233" s="59"/>
      <c r="DL233" s="59"/>
      <c r="DM233" s="59"/>
      <c r="DN233" s="59"/>
      <c r="DO233" s="59"/>
      <c r="DP233" s="59"/>
      <c r="DQ233" s="59"/>
      <c r="DR233" s="59"/>
      <c r="DS233" s="59"/>
      <c r="DT233" s="59"/>
      <c r="DU233" s="59"/>
      <c r="DV233" s="59"/>
      <c r="DW233" s="59"/>
      <c r="DX233" s="59"/>
      <c r="DY233" s="59"/>
      <c r="DZ233" s="59"/>
      <c r="EA233" s="59"/>
      <c r="EB233" s="59"/>
      <c r="EC233" s="59"/>
      <c r="ED233" s="59"/>
      <c r="EE233" s="59"/>
      <c r="EF233" s="59"/>
      <c r="EG233" s="59"/>
      <c r="EH233" s="59"/>
      <c r="EI233" s="59"/>
      <c r="EJ233" s="59"/>
      <c r="EK233" s="59"/>
      <c r="EL233" s="59"/>
      <c r="EM233" s="59"/>
      <c r="EN233" s="59"/>
    </row>
    <row r="234" spans="1:144" s="28" customFormat="1" ht="30" x14ac:dyDescent="0.4">
      <c r="A234" s="16"/>
      <c r="B234" s="17" t="s">
        <v>523</v>
      </c>
      <c r="C234" s="28" t="s">
        <v>521</v>
      </c>
      <c r="D234" s="49">
        <v>20</v>
      </c>
      <c r="E234" s="49"/>
      <c r="F234" s="49">
        <v>20</v>
      </c>
      <c r="G234" s="49"/>
      <c r="H234" s="94">
        <f>SUM(Tabla1[[#This Row],[PRIMER TRIMESTRE]:[CUARTO TRIMESTRE]])</f>
        <v>40</v>
      </c>
      <c r="I234" s="19">
        <v>200</v>
      </c>
      <c r="J234" s="19">
        <f t="shared" si="12"/>
        <v>8000</v>
      </c>
      <c r="K234" s="21"/>
      <c r="L234" s="17" t="s">
        <v>18</v>
      </c>
      <c r="M234" s="28" t="s">
        <v>346</v>
      </c>
      <c r="O234" s="42"/>
      <c r="P234" s="59"/>
      <c r="Q234" s="59"/>
      <c r="R234" s="59"/>
      <c r="S234" s="59"/>
      <c r="T234" s="60" t="s">
        <v>234</v>
      </c>
      <c r="U234" s="59"/>
      <c r="V234" s="59"/>
      <c r="W234" s="59"/>
      <c r="X234" s="59"/>
      <c r="Y234" s="59"/>
      <c r="Z234" s="59"/>
      <c r="AA234" s="59"/>
      <c r="AB234" s="59"/>
      <c r="AC234" s="59"/>
      <c r="AD234" s="59"/>
      <c r="AE234" s="59"/>
      <c r="AF234" s="59"/>
      <c r="AG234" s="59"/>
      <c r="AH234" s="59"/>
      <c r="AI234" s="59"/>
      <c r="AJ234" s="59"/>
      <c r="AK234" s="59"/>
      <c r="AL234" s="59"/>
      <c r="AM234" s="59"/>
      <c r="AN234" s="59"/>
      <c r="AO234" s="59"/>
      <c r="AP234" s="59"/>
      <c r="AQ234" s="59"/>
      <c r="AR234" s="59"/>
      <c r="AS234" s="59"/>
      <c r="AT234" s="59"/>
      <c r="AU234" s="59"/>
      <c r="AV234" s="59"/>
      <c r="AW234" s="59"/>
      <c r="AX234" s="59"/>
      <c r="AY234" s="59"/>
      <c r="AZ234" s="59"/>
      <c r="BA234" s="59"/>
      <c r="BB234" s="59"/>
      <c r="BC234" s="59"/>
      <c r="BD234" s="59"/>
      <c r="BE234" s="59"/>
      <c r="BF234" s="59"/>
      <c r="BG234" s="59"/>
      <c r="BH234" s="59"/>
      <c r="BI234" s="59"/>
      <c r="BJ234" s="59"/>
      <c r="BK234" s="59"/>
      <c r="BL234" s="59"/>
      <c r="BM234" s="59"/>
      <c r="BN234" s="59"/>
      <c r="BO234" s="59"/>
      <c r="BP234" s="59"/>
      <c r="BQ234" s="59"/>
      <c r="BR234" s="59"/>
      <c r="BS234" s="59"/>
      <c r="BT234" s="59"/>
      <c r="BU234" s="59"/>
      <c r="BV234" s="59"/>
      <c r="BW234" s="59"/>
      <c r="BX234" s="59"/>
      <c r="BY234" s="59"/>
      <c r="BZ234" s="59"/>
      <c r="CA234" s="59"/>
      <c r="CB234" s="59"/>
      <c r="CC234" s="59"/>
      <c r="CD234" s="59"/>
      <c r="CE234" s="59"/>
      <c r="CF234" s="59"/>
      <c r="CG234" s="59"/>
      <c r="CH234" s="59"/>
      <c r="CI234" s="59"/>
      <c r="CJ234" s="59"/>
      <c r="CK234" s="59"/>
      <c r="CL234" s="59"/>
      <c r="CM234" s="59"/>
      <c r="CN234" s="59"/>
      <c r="CO234" s="59"/>
      <c r="CP234" s="59"/>
      <c r="CQ234" s="59"/>
      <c r="CR234" s="59"/>
      <c r="CS234" s="59"/>
      <c r="CT234" s="59"/>
      <c r="CU234" s="59"/>
      <c r="CV234" s="59"/>
      <c r="CW234" s="59"/>
      <c r="CX234" s="59"/>
      <c r="CY234" s="59"/>
      <c r="CZ234" s="59"/>
      <c r="DA234" s="59"/>
      <c r="DB234" s="59"/>
      <c r="DC234" s="59"/>
      <c r="DD234" s="59"/>
      <c r="DE234" s="59"/>
      <c r="DF234" s="59"/>
      <c r="DG234" s="59"/>
      <c r="DH234" s="59"/>
      <c r="DI234" s="59"/>
      <c r="DJ234" s="59"/>
      <c r="DK234" s="59"/>
      <c r="DL234" s="59"/>
      <c r="DM234" s="59"/>
      <c r="DN234" s="59"/>
      <c r="DO234" s="59"/>
      <c r="DP234" s="59"/>
      <c r="DQ234" s="59"/>
      <c r="DR234" s="59"/>
      <c r="DS234" s="59"/>
      <c r="DT234" s="59"/>
      <c r="DU234" s="59"/>
      <c r="DV234" s="59"/>
      <c r="DW234" s="59"/>
      <c r="DX234" s="59"/>
      <c r="DY234" s="59"/>
      <c r="DZ234" s="59"/>
      <c r="EA234" s="59"/>
      <c r="EB234" s="59"/>
      <c r="EC234" s="59"/>
      <c r="ED234" s="59"/>
      <c r="EE234" s="59"/>
      <c r="EF234" s="59"/>
      <c r="EG234" s="59"/>
      <c r="EH234" s="59"/>
      <c r="EI234" s="59"/>
      <c r="EJ234" s="59"/>
      <c r="EK234" s="59"/>
      <c r="EL234" s="59"/>
      <c r="EM234" s="59"/>
      <c r="EN234" s="59"/>
    </row>
    <row r="235" spans="1:144" s="28" customFormat="1" ht="30" x14ac:dyDescent="0.4">
      <c r="A235" s="16"/>
      <c r="B235" s="17" t="s">
        <v>519</v>
      </c>
      <c r="C235" s="28" t="s">
        <v>521</v>
      </c>
      <c r="D235" s="49">
        <v>70</v>
      </c>
      <c r="E235" s="49">
        <v>70</v>
      </c>
      <c r="F235" s="49">
        <v>70</v>
      </c>
      <c r="G235" s="49">
        <v>70</v>
      </c>
      <c r="H235" s="94">
        <f>SUM(Tabla1[[#This Row],[PRIMER TRIMESTRE]:[CUARTO TRIMESTRE]])</f>
        <v>280</v>
      </c>
      <c r="I235" s="19">
        <v>230</v>
      </c>
      <c r="J235" s="19">
        <f t="shared" si="12"/>
        <v>64400</v>
      </c>
      <c r="K235" s="21"/>
      <c r="L235" s="17" t="s">
        <v>18</v>
      </c>
      <c r="M235" s="28" t="s">
        <v>346</v>
      </c>
      <c r="O235" s="42"/>
      <c r="P235" s="59"/>
      <c r="Q235" s="59"/>
      <c r="R235" s="59"/>
      <c r="S235" s="59"/>
      <c r="T235" s="60" t="s">
        <v>235</v>
      </c>
      <c r="U235" s="59"/>
      <c r="V235" s="59"/>
      <c r="W235" s="59"/>
      <c r="X235" s="59"/>
      <c r="Y235" s="59"/>
      <c r="Z235" s="59"/>
      <c r="AA235" s="59"/>
      <c r="AB235" s="59"/>
      <c r="AC235" s="59"/>
      <c r="AD235" s="59"/>
      <c r="AE235" s="59"/>
      <c r="AF235" s="59"/>
      <c r="AG235" s="59"/>
      <c r="AH235" s="59"/>
      <c r="AI235" s="59"/>
      <c r="AJ235" s="59"/>
      <c r="AK235" s="59"/>
      <c r="AL235" s="59"/>
      <c r="AM235" s="59"/>
      <c r="AN235" s="59"/>
      <c r="AO235" s="59"/>
      <c r="AP235" s="59"/>
      <c r="AQ235" s="59"/>
      <c r="AR235" s="59"/>
      <c r="AS235" s="59"/>
      <c r="AT235" s="59"/>
      <c r="AU235" s="59"/>
      <c r="AV235" s="59"/>
      <c r="AW235" s="59"/>
      <c r="AX235" s="59"/>
      <c r="AY235" s="59"/>
      <c r="AZ235" s="59"/>
      <c r="BA235" s="59"/>
      <c r="BB235" s="59"/>
      <c r="BC235" s="59"/>
      <c r="BD235" s="59"/>
      <c r="BE235" s="59"/>
      <c r="BF235" s="59"/>
      <c r="BG235" s="59"/>
      <c r="BH235" s="59"/>
      <c r="BI235" s="59"/>
      <c r="BJ235" s="59"/>
      <c r="BK235" s="59"/>
      <c r="BL235" s="59"/>
      <c r="BM235" s="59"/>
      <c r="BN235" s="59"/>
      <c r="BO235" s="59"/>
      <c r="BP235" s="59"/>
      <c r="BQ235" s="59"/>
      <c r="BR235" s="59"/>
      <c r="BS235" s="59"/>
      <c r="BT235" s="59"/>
      <c r="BU235" s="59"/>
      <c r="BV235" s="59"/>
      <c r="BW235" s="59"/>
      <c r="BX235" s="59"/>
      <c r="BY235" s="59"/>
      <c r="BZ235" s="59"/>
      <c r="CA235" s="59"/>
      <c r="CB235" s="59"/>
      <c r="CC235" s="59"/>
      <c r="CD235" s="59"/>
      <c r="CE235" s="59"/>
      <c r="CF235" s="59"/>
      <c r="CG235" s="59"/>
      <c r="CH235" s="59"/>
      <c r="CI235" s="59"/>
      <c r="CJ235" s="59"/>
      <c r="CK235" s="59"/>
      <c r="CL235" s="59"/>
      <c r="CM235" s="59"/>
      <c r="CN235" s="59"/>
      <c r="CO235" s="59"/>
      <c r="CP235" s="59"/>
      <c r="CQ235" s="59"/>
      <c r="CR235" s="59"/>
      <c r="CS235" s="59"/>
      <c r="CT235" s="59"/>
      <c r="CU235" s="59"/>
      <c r="CV235" s="59"/>
      <c r="CW235" s="59"/>
      <c r="CX235" s="59"/>
      <c r="CY235" s="59"/>
      <c r="CZ235" s="59"/>
      <c r="DA235" s="59"/>
      <c r="DB235" s="59"/>
      <c r="DC235" s="59"/>
      <c r="DD235" s="59"/>
      <c r="DE235" s="59"/>
      <c r="DF235" s="59"/>
      <c r="DG235" s="59"/>
      <c r="DH235" s="59"/>
      <c r="DI235" s="59"/>
      <c r="DJ235" s="59"/>
      <c r="DK235" s="59"/>
      <c r="DL235" s="59"/>
      <c r="DM235" s="59"/>
      <c r="DN235" s="59"/>
      <c r="DO235" s="59"/>
      <c r="DP235" s="59"/>
      <c r="DQ235" s="59"/>
      <c r="DR235" s="59"/>
      <c r="DS235" s="59"/>
      <c r="DT235" s="59"/>
      <c r="DU235" s="59"/>
      <c r="DV235" s="59"/>
      <c r="DW235" s="59"/>
      <c r="DX235" s="59"/>
      <c r="DY235" s="59"/>
      <c r="DZ235" s="59"/>
      <c r="EA235" s="59"/>
      <c r="EB235" s="59"/>
      <c r="EC235" s="59"/>
      <c r="ED235" s="59"/>
      <c r="EE235" s="59"/>
      <c r="EF235" s="59"/>
      <c r="EG235" s="59"/>
      <c r="EH235" s="59"/>
      <c r="EI235" s="59"/>
      <c r="EJ235" s="59"/>
      <c r="EK235" s="59"/>
      <c r="EL235" s="59"/>
      <c r="EM235" s="59"/>
      <c r="EN235" s="59"/>
    </row>
    <row r="236" spans="1:144" s="28" customFormat="1" ht="30" x14ac:dyDescent="0.4">
      <c r="A236" s="17"/>
      <c r="B236" s="28" t="s">
        <v>520</v>
      </c>
      <c r="C236" s="28" t="s">
        <v>521</v>
      </c>
      <c r="D236" s="49">
        <v>60</v>
      </c>
      <c r="E236" s="49"/>
      <c r="F236" s="49">
        <v>60</v>
      </c>
      <c r="G236" s="49"/>
      <c r="H236" s="94">
        <f>SUM(Tabla1[[#This Row],[PRIMER TRIMESTRE]:[CUARTO TRIMESTRE]])</f>
        <v>120</v>
      </c>
      <c r="I236" s="19">
        <v>50</v>
      </c>
      <c r="J236" s="19">
        <f>+H236*I236</f>
        <v>6000</v>
      </c>
      <c r="K236" s="21"/>
      <c r="L236" s="17" t="s">
        <v>18</v>
      </c>
      <c r="M236" s="28" t="s">
        <v>346</v>
      </c>
      <c r="N236" s="36"/>
      <c r="O236" s="38"/>
      <c r="P236" s="59"/>
      <c r="Q236" s="59"/>
      <c r="R236" s="59"/>
      <c r="S236" s="59"/>
      <c r="T236" s="60" t="s">
        <v>236</v>
      </c>
      <c r="U236" s="59"/>
      <c r="V236" s="59"/>
      <c r="W236" s="59"/>
      <c r="X236" s="59"/>
      <c r="Y236" s="59"/>
      <c r="Z236" s="59"/>
      <c r="AA236" s="59"/>
      <c r="AB236" s="59"/>
      <c r="AC236" s="59"/>
      <c r="AD236" s="59"/>
      <c r="AE236" s="59"/>
      <c r="AF236" s="59"/>
      <c r="AG236" s="59"/>
      <c r="AH236" s="59"/>
      <c r="AI236" s="59"/>
      <c r="AJ236" s="59"/>
      <c r="AK236" s="59"/>
      <c r="AL236" s="59"/>
      <c r="AM236" s="59"/>
      <c r="AN236" s="59"/>
      <c r="AO236" s="59"/>
      <c r="AP236" s="59"/>
      <c r="AQ236" s="59"/>
      <c r="AR236" s="59"/>
      <c r="AS236" s="59"/>
      <c r="AT236" s="59"/>
      <c r="AU236" s="59"/>
      <c r="AV236" s="59"/>
      <c r="AW236" s="59"/>
      <c r="AX236" s="59"/>
      <c r="AY236" s="59"/>
      <c r="AZ236" s="59"/>
      <c r="BA236" s="59"/>
      <c r="BB236" s="59"/>
      <c r="BC236" s="59"/>
      <c r="BD236" s="59"/>
      <c r="BE236" s="59"/>
      <c r="BF236" s="59"/>
      <c r="BG236" s="59"/>
      <c r="BH236" s="59"/>
      <c r="BI236" s="59"/>
      <c r="BJ236" s="59"/>
      <c r="BK236" s="59"/>
      <c r="BL236" s="59"/>
      <c r="BM236" s="59"/>
      <c r="BN236" s="59"/>
      <c r="BO236" s="59"/>
      <c r="BP236" s="59"/>
      <c r="BQ236" s="59"/>
      <c r="BR236" s="59"/>
      <c r="BS236" s="59"/>
      <c r="BT236" s="59"/>
      <c r="BU236" s="59"/>
      <c r="BV236" s="59"/>
      <c r="BW236" s="59"/>
      <c r="BX236" s="59"/>
      <c r="BY236" s="59"/>
      <c r="BZ236" s="59"/>
      <c r="CA236" s="59"/>
      <c r="CB236" s="59"/>
      <c r="CC236" s="59"/>
      <c r="CD236" s="59"/>
      <c r="CE236" s="59"/>
      <c r="CF236" s="59"/>
      <c r="CG236" s="59"/>
      <c r="CH236" s="59"/>
      <c r="CI236" s="59"/>
      <c r="CJ236" s="59"/>
      <c r="CK236" s="59"/>
      <c r="CL236" s="59"/>
      <c r="CM236" s="59"/>
      <c r="CN236" s="59"/>
      <c r="CO236" s="59"/>
      <c r="CP236" s="59"/>
      <c r="CQ236" s="59"/>
      <c r="CR236" s="59"/>
      <c r="CS236" s="59"/>
      <c r="CT236" s="59"/>
      <c r="CU236" s="59"/>
      <c r="CV236" s="59"/>
      <c r="CW236" s="59"/>
      <c r="CX236" s="59"/>
      <c r="CY236" s="59"/>
      <c r="CZ236" s="59"/>
      <c r="DA236" s="59"/>
      <c r="DB236" s="59"/>
      <c r="DC236" s="59"/>
      <c r="DD236" s="59"/>
      <c r="DE236" s="59"/>
      <c r="DF236" s="59"/>
      <c r="DG236" s="59"/>
      <c r="DH236" s="59"/>
      <c r="DI236" s="59"/>
      <c r="DJ236" s="59"/>
      <c r="DK236" s="59"/>
      <c r="DL236" s="59"/>
      <c r="DM236" s="59"/>
      <c r="DN236" s="59"/>
      <c r="DO236" s="59"/>
      <c r="DP236" s="59"/>
      <c r="DQ236" s="59"/>
      <c r="DR236" s="59"/>
      <c r="DS236" s="59"/>
      <c r="DT236" s="59"/>
      <c r="DU236" s="59"/>
      <c r="DV236" s="59"/>
      <c r="DW236" s="59"/>
      <c r="DX236" s="59"/>
      <c r="DY236" s="59"/>
      <c r="DZ236" s="59"/>
      <c r="EA236" s="59"/>
      <c r="EB236" s="59"/>
      <c r="EC236" s="59"/>
      <c r="ED236" s="59"/>
      <c r="EE236" s="59"/>
      <c r="EF236" s="59"/>
      <c r="EG236" s="59"/>
      <c r="EH236" s="59"/>
      <c r="EI236" s="59"/>
      <c r="EJ236" s="59"/>
      <c r="EK236" s="59"/>
      <c r="EL236" s="59"/>
      <c r="EM236" s="59"/>
      <c r="EN236" s="59"/>
    </row>
    <row r="237" spans="1:144" s="28" customFormat="1" ht="30" x14ac:dyDescent="0.4">
      <c r="A237" s="17"/>
      <c r="B237" s="28" t="s">
        <v>478</v>
      </c>
      <c r="C237" s="28" t="s">
        <v>345</v>
      </c>
      <c r="D237" s="49"/>
      <c r="E237" s="49">
        <v>5</v>
      </c>
      <c r="F237" s="49"/>
      <c r="G237" s="49">
        <v>5</v>
      </c>
      <c r="H237" s="94">
        <f>SUM(Tabla1[[#This Row],[PRIMER TRIMESTRE]:[CUARTO TRIMESTRE]])</f>
        <v>10</v>
      </c>
      <c r="I237" s="19">
        <v>1500</v>
      </c>
      <c r="J237" s="19">
        <f>+H237*I237</f>
        <v>15000</v>
      </c>
      <c r="K237" s="21"/>
      <c r="L237" s="17" t="s">
        <v>18</v>
      </c>
      <c r="M237" s="28" t="s">
        <v>346</v>
      </c>
      <c r="N237" s="36"/>
      <c r="O237" s="38"/>
      <c r="P237" s="59"/>
      <c r="Q237" s="59"/>
      <c r="R237" s="59"/>
      <c r="S237" s="59"/>
      <c r="T237" s="60" t="s">
        <v>237</v>
      </c>
      <c r="U237" s="59"/>
      <c r="V237" s="59"/>
      <c r="W237" s="59"/>
      <c r="X237" s="59"/>
      <c r="Y237" s="59"/>
      <c r="Z237" s="59"/>
      <c r="AA237" s="59"/>
      <c r="AB237" s="59"/>
      <c r="AC237" s="59"/>
      <c r="AD237" s="59"/>
      <c r="AE237" s="59"/>
      <c r="AF237" s="59"/>
      <c r="AG237" s="59"/>
      <c r="AH237" s="59"/>
      <c r="AI237" s="59"/>
      <c r="AJ237" s="59"/>
      <c r="AK237" s="59"/>
      <c r="AL237" s="59"/>
      <c r="AM237" s="59"/>
      <c r="AN237" s="59"/>
      <c r="AO237" s="59"/>
      <c r="AP237" s="59"/>
      <c r="AQ237" s="59"/>
      <c r="AR237" s="59"/>
      <c r="AS237" s="59"/>
      <c r="AT237" s="59"/>
      <c r="AU237" s="59"/>
      <c r="AV237" s="59"/>
      <c r="AW237" s="59"/>
      <c r="AX237" s="59"/>
      <c r="AY237" s="59"/>
      <c r="AZ237" s="59"/>
      <c r="BA237" s="59"/>
      <c r="BB237" s="59"/>
      <c r="BC237" s="59"/>
      <c r="BD237" s="59"/>
      <c r="BE237" s="59"/>
      <c r="BF237" s="59"/>
      <c r="BG237" s="59"/>
      <c r="BH237" s="59"/>
      <c r="BI237" s="59"/>
      <c r="BJ237" s="59"/>
      <c r="BK237" s="59"/>
      <c r="BL237" s="59"/>
      <c r="BM237" s="59"/>
      <c r="BN237" s="59"/>
      <c r="BO237" s="59"/>
      <c r="BP237" s="59"/>
      <c r="BQ237" s="59"/>
      <c r="BR237" s="59"/>
      <c r="BS237" s="59"/>
      <c r="BT237" s="59"/>
      <c r="BU237" s="59"/>
      <c r="BV237" s="59"/>
      <c r="BW237" s="59"/>
      <c r="BX237" s="59"/>
      <c r="BY237" s="59"/>
      <c r="BZ237" s="59"/>
      <c r="CA237" s="59"/>
      <c r="CB237" s="59"/>
      <c r="CC237" s="59"/>
      <c r="CD237" s="59"/>
      <c r="CE237" s="59"/>
      <c r="CF237" s="59"/>
      <c r="CG237" s="59"/>
      <c r="CH237" s="59"/>
      <c r="CI237" s="59"/>
      <c r="CJ237" s="59"/>
      <c r="CK237" s="59"/>
      <c r="CL237" s="59"/>
      <c r="CM237" s="59"/>
      <c r="CN237" s="59"/>
      <c r="CO237" s="59"/>
      <c r="CP237" s="59"/>
      <c r="CQ237" s="59"/>
      <c r="CR237" s="59"/>
      <c r="CS237" s="59"/>
      <c r="CT237" s="59"/>
      <c r="CU237" s="59"/>
      <c r="CV237" s="59"/>
      <c r="CW237" s="59"/>
      <c r="CX237" s="59"/>
      <c r="CY237" s="59"/>
      <c r="CZ237" s="59"/>
      <c r="DA237" s="59"/>
      <c r="DB237" s="59"/>
      <c r="DC237" s="59"/>
      <c r="DD237" s="59"/>
      <c r="DE237" s="59"/>
      <c r="DF237" s="59"/>
      <c r="DG237" s="59"/>
      <c r="DH237" s="59"/>
      <c r="DI237" s="59"/>
      <c r="DJ237" s="59"/>
      <c r="DK237" s="59"/>
      <c r="DL237" s="59"/>
      <c r="DM237" s="59"/>
      <c r="DN237" s="59"/>
      <c r="DO237" s="59"/>
      <c r="DP237" s="59"/>
      <c r="DQ237" s="59"/>
      <c r="DR237" s="59"/>
      <c r="DS237" s="59"/>
      <c r="DT237" s="59"/>
      <c r="DU237" s="59"/>
      <c r="DV237" s="59"/>
      <c r="DW237" s="59"/>
      <c r="DX237" s="59"/>
      <c r="DY237" s="59"/>
      <c r="DZ237" s="59"/>
      <c r="EA237" s="59"/>
      <c r="EB237" s="59"/>
      <c r="EC237" s="59"/>
      <c r="ED237" s="59"/>
      <c r="EE237" s="59"/>
      <c r="EF237" s="59"/>
      <c r="EG237" s="59"/>
      <c r="EH237" s="59"/>
      <c r="EI237" s="59"/>
      <c r="EJ237" s="59"/>
      <c r="EK237" s="59"/>
      <c r="EL237" s="59"/>
      <c r="EM237" s="59"/>
      <c r="EN237" s="59"/>
    </row>
    <row r="238" spans="1:144" s="28" customFormat="1" ht="30" x14ac:dyDescent="0.4">
      <c r="A238" s="22"/>
      <c r="B238" s="30"/>
      <c r="C238" s="34"/>
      <c r="D238" s="52"/>
      <c r="E238" s="52"/>
      <c r="F238" s="52"/>
      <c r="G238" s="52"/>
      <c r="H238" s="69"/>
      <c r="I238" s="34"/>
      <c r="J238" s="53"/>
      <c r="K238" s="63"/>
      <c r="L238" s="22"/>
      <c r="M238" s="34"/>
      <c r="N238" s="54"/>
      <c r="O238" s="55"/>
      <c r="P238" s="59"/>
      <c r="Q238" s="59"/>
      <c r="R238" s="59"/>
      <c r="S238" s="59"/>
      <c r="T238" s="60" t="s">
        <v>238</v>
      </c>
      <c r="U238" s="59"/>
      <c r="V238" s="59"/>
      <c r="W238" s="59"/>
      <c r="X238" s="59"/>
      <c r="Y238" s="59"/>
      <c r="Z238" s="59"/>
      <c r="AA238" s="59"/>
      <c r="AB238" s="59"/>
      <c r="AC238" s="59"/>
      <c r="AD238" s="59"/>
      <c r="AE238" s="59"/>
      <c r="AF238" s="59"/>
      <c r="AG238" s="59"/>
      <c r="AH238" s="59"/>
      <c r="AI238" s="59"/>
      <c r="AJ238" s="59"/>
      <c r="AK238" s="59"/>
      <c r="AL238" s="59"/>
      <c r="AM238" s="59"/>
      <c r="AN238" s="59"/>
      <c r="AO238" s="59"/>
      <c r="AP238" s="59"/>
      <c r="AQ238" s="59"/>
      <c r="AR238" s="59"/>
      <c r="AS238" s="59"/>
      <c r="AT238" s="59"/>
      <c r="AU238" s="59"/>
      <c r="AV238" s="59"/>
      <c r="AW238" s="59"/>
      <c r="AX238" s="59"/>
      <c r="AY238" s="59"/>
      <c r="AZ238" s="59"/>
      <c r="BA238" s="59"/>
      <c r="BB238" s="59"/>
      <c r="BC238" s="59"/>
      <c r="BD238" s="59"/>
      <c r="BE238" s="59"/>
      <c r="BF238" s="59"/>
      <c r="BG238" s="59"/>
      <c r="BH238" s="59"/>
      <c r="BI238" s="59"/>
      <c r="BJ238" s="59"/>
      <c r="BK238" s="59"/>
      <c r="BL238" s="59"/>
      <c r="BM238" s="59"/>
      <c r="BN238" s="59"/>
      <c r="BO238" s="59"/>
      <c r="BP238" s="59"/>
      <c r="BQ238" s="59"/>
      <c r="BR238" s="59"/>
      <c r="BS238" s="59"/>
      <c r="BT238" s="59"/>
      <c r="BU238" s="59"/>
      <c r="BV238" s="59"/>
      <c r="BW238" s="59"/>
      <c r="BX238" s="59"/>
      <c r="BY238" s="59"/>
      <c r="BZ238" s="59"/>
      <c r="CA238" s="59"/>
      <c r="CB238" s="59"/>
      <c r="CC238" s="59"/>
      <c r="CD238" s="59"/>
      <c r="CE238" s="59"/>
      <c r="CF238" s="59"/>
      <c r="CG238" s="59"/>
      <c r="CH238" s="59"/>
      <c r="CI238" s="59"/>
      <c r="CJ238" s="59"/>
      <c r="CK238" s="59"/>
      <c r="CL238" s="59"/>
      <c r="CM238" s="59"/>
      <c r="CN238" s="59"/>
      <c r="CO238" s="59"/>
      <c r="CP238" s="59"/>
      <c r="CQ238" s="59"/>
      <c r="CR238" s="59"/>
      <c r="CS238" s="59"/>
      <c r="CT238" s="59"/>
      <c r="CU238" s="59"/>
      <c r="CV238" s="59"/>
      <c r="CW238" s="59"/>
      <c r="CX238" s="59"/>
      <c r="CY238" s="59"/>
      <c r="CZ238" s="59"/>
      <c r="DA238" s="59"/>
      <c r="DB238" s="59"/>
      <c r="DC238" s="59"/>
      <c r="DD238" s="59"/>
      <c r="DE238" s="59"/>
      <c r="DF238" s="59"/>
      <c r="DG238" s="59"/>
      <c r="DH238" s="59"/>
      <c r="DI238" s="59"/>
      <c r="DJ238" s="59"/>
      <c r="DK238" s="59"/>
      <c r="DL238" s="59"/>
      <c r="DM238" s="59"/>
      <c r="DN238" s="59"/>
      <c r="DO238" s="59"/>
      <c r="DP238" s="59"/>
      <c r="DQ238" s="59"/>
      <c r="DR238" s="59"/>
      <c r="DS238" s="59"/>
      <c r="DT238" s="59"/>
      <c r="DU238" s="59"/>
      <c r="DV238" s="59"/>
      <c r="DW238" s="59"/>
      <c r="DX238" s="59"/>
      <c r="DY238" s="59"/>
      <c r="DZ238" s="59"/>
      <c r="EA238" s="59"/>
      <c r="EB238" s="59"/>
      <c r="EC238" s="59"/>
      <c r="ED238" s="59"/>
      <c r="EE238" s="59"/>
      <c r="EF238" s="59"/>
      <c r="EG238" s="59"/>
      <c r="EH238" s="59"/>
      <c r="EI238" s="59"/>
      <c r="EJ238" s="59"/>
      <c r="EK238" s="59"/>
      <c r="EL238" s="59"/>
      <c r="EM238" s="59"/>
      <c r="EN238" s="59"/>
    </row>
    <row r="239" spans="1:144" s="28" customFormat="1" ht="30" x14ac:dyDescent="0.4">
      <c r="A239" s="16" t="s">
        <v>265</v>
      </c>
      <c r="B239" s="31"/>
      <c r="D239" s="49"/>
      <c r="E239" s="49"/>
      <c r="F239" s="49"/>
      <c r="G239" s="49"/>
      <c r="H239" s="94"/>
      <c r="J239" s="41"/>
      <c r="K239" s="62">
        <f>+SUM(J240:J242)</f>
        <v>366000</v>
      </c>
      <c r="L239" s="17"/>
      <c r="N239" s="36"/>
      <c r="O239" s="38"/>
      <c r="P239" s="59"/>
      <c r="Q239" s="59"/>
      <c r="R239" s="59"/>
      <c r="S239" s="59"/>
      <c r="T239" s="60" t="s">
        <v>239</v>
      </c>
      <c r="U239" s="59"/>
      <c r="V239" s="59"/>
      <c r="W239" s="59"/>
      <c r="X239" s="59"/>
      <c r="Y239" s="59"/>
      <c r="Z239" s="59"/>
      <c r="AA239" s="59"/>
      <c r="AB239" s="59"/>
      <c r="AC239" s="59"/>
      <c r="AD239" s="59"/>
      <c r="AE239" s="59"/>
      <c r="AF239" s="59"/>
      <c r="AG239" s="59"/>
      <c r="AH239" s="59"/>
      <c r="AI239" s="59"/>
      <c r="AJ239" s="59"/>
      <c r="AK239" s="59"/>
      <c r="AL239" s="59"/>
      <c r="AM239" s="59"/>
      <c r="AN239" s="59"/>
      <c r="AO239" s="59"/>
      <c r="AP239" s="59"/>
      <c r="AQ239" s="59"/>
      <c r="AR239" s="59"/>
      <c r="AS239" s="59"/>
      <c r="AT239" s="59"/>
      <c r="AU239" s="59"/>
      <c r="AV239" s="59"/>
      <c r="AW239" s="59"/>
      <c r="AX239" s="59"/>
      <c r="AY239" s="59"/>
      <c r="AZ239" s="59"/>
      <c r="BA239" s="59"/>
      <c r="BB239" s="59"/>
      <c r="BC239" s="59"/>
      <c r="BD239" s="59"/>
      <c r="BE239" s="59"/>
      <c r="BF239" s="59"/>
      <c r="BG239" s="59"/>
      <c r="BH239" s="59"/>
      <c r="BI239" s="59"/>
      <c r="BJ239" s="59"/>
      <c r="BK239" s="59"/>
      <c r="BL239" s="59"/>
      <c r="BM239" s="59"/>
      <c r="BN239" s="59"/>
      <c r="BO239" s="59"/>
      <c r="BP239" s="59"/>
      <c r="BQ239" s="59"/>
      <c r="BR239" s="59"/>
      <c r="BS239" s="59"/>
      <c r="BT239" s="59"/>
      <c r="BU239" s="59"/>
      <c r="BV239" s="59"/>
      <c r="BW239" s="59"/>
      <c r="BX239" s="59"/>
      <c r="BY239" s="59"/>
      <c r="BZ239" s="59"/>
      <c r="CA239" s="59"/>
      <c r="CB239" s="59"/>
      <c r="CC239" s="59"/>
      <c r="CD239" s="59"/>
      <c r="CE239" s="59"/>
      <c r="CF239" s="59"/>
      <c r="CG239" s="59"/>
      <c r="CH239" s="59"/>
      <c r="CI239" s="59"/>
      <c r="CJ239" s="59"/>
      <c r="CK239" s="59"/>
      <c r="CL239" s="59"/>
      <c r="CM239" s="59"/>
      <c r="CN239" s="59"/>
      <c r="CO239" s="59"/>
      <c r="CP239" s="59"/>
      <c r="CQ239" s="59"/>
      <c r="CR239" s="59"/>
      <c r="CS239" s="59"/>
      <c r="CT239" s="59"/>
      <c r="CU239" s="59"/>
      <c r="CV239" s="59"/>
      <c r="CW239" s="59"/>
      <c r="CX239" s="59"/>
      <c r="CY239" s="59"/>
      <c r="CZ239" s="59"/>
      <c r="DA239" s="59"/>
      <c r="DB239" s="59"/>
      <c r="DC239" s="59"/>
      <c r="DD239" s="59"/>
      <c r="DE239" s="59"/>
      <c r="DF239" s="59"/>
      <c r="DG239" s="59"/>
      <c r="DH239" s="59"/>
      <c r="DI239" s="59"/>
      <c r="DJ239" s="59"/>
      <c r="DK239" s="59"/>
      <c r="DL239" s="59"/>
      <c r="DM239" s="59"/>
      <c r="DN239" s="59"/>
      <c r="DO239" s="59"/>
      <c r="DP239" s="59"/>
      <c r="DQ239" s="59"/>
      <c r="DR239" s="59"/>
      <c r="DS239" s="59"/>
      <c r="DT239" s="59"/>
      <c r="DU239" s="59"/>
      <c r="DV239" s="59"/>
      <c r="DW239" s="59"/>
      <c r="DX239" s="59"/>
      <c r="DY239" s="59"/>
      <c r="DZ239" s="59"/>
      <c r="EA239" s="59"/>
      <c r="EB239" s="59"/>
      <c r="EC239" s="59"/>
      <c r="ED239" s="59"/>
      <c r="EE239" s="59"/>
      <c r="EF239" s="59"/>
      <c r="EG239" s="59"/>
      <c r="EH239" s="59"/>
      <c r="EI239" s="59"/>
      <c r="EJ239" s="59"/>
      <c r="EK239" s="59"/>
      <c r="EL239" s="59"/>
      <c r="EM239" s="59"/>
      <c r="EN239" s="59"/>
    </row>
    <row r="240" spans="1:144" ht="30" x14ac:dyDescent="0.4">
      <c r="A240" s="17"/>
      <c r="B240" s="31" t="s">
        <v>626</v>
      </c>
      <c r="C240" s="103" t="s">
        <v>345</v>
      </c>
      <c r="D240" s="49"/>
      <c r="E240" s="49">
        <v>1</v>
      </c>
      <c r="F240" s="49">
        <v>1</v>
      </c>
      <c r="G240" s="49">
        <v>1</v>
      </c>
      <c r="H240" s="94">
        <f>SUM(Tabla1[[#This Row],[PRIMER TRIMESTRE]:[CUARTO TRIMESTRE]])</f>
        <v>3</v>
      </c>
      <c r="I240" s="19">
        <v>100000</v>
      </c>
      <c r="J240" s="19">
        <f>+H240*I240</f>
        <v>300000</v>
      </c>
      <c r="K240" s="21"/>
      <c r="L240" s="103" t="s">
        <v>17</v>
      </c>
      <c r="M240" s="103" t="s">
        <v>346</v>
      </c>
      <c r="N240" s="103"/>
      <c r="O240" s="42"/>
      <c r="T240" s="57" t="s">
        <v>241</v>
      </c>
    </row>
    <row r="241" spans="1:144" ht="36" x14ac:dyDescent="0.6">
      <c r="A241" s="17"/>
      <c r="B241" s="31" t="s">
        <v>477</v>
      </c>
      <c r="C241" s="28" t="s">
        <v>345</v>
      </c>
      <c r="D241" s="49"/>
      <c r="E241" s="49">
        <v>2</v>
      </c>
      <c r="F241" s="49"/>
      <c r="G241" s="49"/>
      <c r="H241" s="94">
        <f>SUM(Tabla1[[#This Row],[PRIMER TRIMESTRE]:[CUARTO TRIMESTRE]])</f>
        <v>2</v>
      </c>
      <c r="I241" s="19">
        <v>30000</v>
      </c>
      <c r="J241" s="19">
        <f>+H241*I241</f>
        <v>60000</v>
      </c>
      <c r="K241" s="21"/>
      <c r="L241" s="17" t="s">
        <v>18</v>
      </c>
      <c r="M241" s="28" t="s">
        <v>346</v>
      </c>
      <c r="N241" s="28"/>
      <c r="O241" s="42"/>
      <c r="T241" s="57" t="s">
        <v>242</v>
      </c>
    </row>
    <row r="242" spans="1:144" ht="30" x14ac:dyDescent="0.4">
      <c r="A242" s="17"/>
      <c r="B242" s="31" t="s">
        <v>419</v>
      </c>
      <c r="C242" s="28" t="s">
        <v>345</v>
      </c>
      <c r="D242" s="49"/>
      <c r="E242" s="49"/>
      <c r="F242" s="49">
        <v>2</v>
      </c>
      <c r="G242" s="49"/>
      <c r="H242" s="94">
        <f>SUM(Tabla1[[#This Row],[PRIMER TRIMESTRE]:[CUARTO TRIMESTRE]])</f>
        <v>2</v>
      </c>
      <c r="I242" s="19">
        <v>3000</v>
      </c>
      <c r="J242" s="19">
        <f>+H242*I242</f>
        <v>6000</v>
      </c>
      <c r="K242" s="62"/>
      <c r="L242" s="17" t="s">
        <v>18</v>
      </c>
      <c r="M242" s="28" t="s">
        <v>346</v>
      </c>
      <c r="N242" s="36"/>
      <c r="O242" s="38"/>
      <c r="T242" s="57" t="s">
        <v>243</v>
      </c>
    </row>
    <row r="243" spans="1:144" ht="30" x14ac:dyDescent="0.4">
      <c r="A243" s="22"/>
      <c r="B243" s="22"/>
      <c r="C243" s="34"/>
      <c r="D243" s="52"/>
      <c r="E243" s="52"/>
      <c r="F243" s="52"/>
      <c r="G243" s="52"/>
      <c r="H243" s="69"/>
      <c r="I243" s="34"/>
      <c r="J243" s="53"/>
      <c r="K243" s="63"/>
      <c r="L243" s="22"/>
      <c r="M243" s="34"/>
      <c r="N243" s="54"/>
      <c r="O243" s="55"/>
      <c r="T243" s="57" t="s">
        <v>244</v>
      </c>
    </row>
    <row r="244" spans="1:144" ht="30" x14ac:dyDescent="0.4">
      <c r="A244" s="16" t="s">
        <v>274</v>
      </c>
      <c r="B244" s="31"/>
      <c r="C244" s="28"/>
      <c r="D244" s="49"/>
      <c r="E244" s="49"/>
      <c r="F244" s="49"/>
      <c r="G244" s="49"/>
      <c r="H244" s="94"/>
      <c r="I244" s="28"/>
      <c r="J244" s="41"/>
      <c r="K244" s="62">
        <f>+SUM(J245)</f>
        <v>50000</v>
      </c>
      <c r="L244" s="17"/>
      <c r="M244" s="28"/>
      <c r="N244" s="36"/>
      <c r="O244" s="38"/>
      <c r="T244" s="57" t="s">
        <v>245</v>
      </c>
    </row>
    <row r="245" spans="1:144" ht="30" x14ac:dyDescent="0.4">
      <c r="A245" s="17"/>
      <c r="B245" s="31" t="s">
        <v>420</v>
      </c>
      <c r="C245" s="28" t="s">
        <v>456</v>
      </c>
      <c r="D245" s="49"/>
      <c r="E245" s="49"/>
      <c r="F245" s="49">
        <v>1</v>
      </c>
      <c r="G245" s="49"/>
      <c r="H245" s="94">
        <f>SUM(Tabla1[[#This Row],[PRIMER TRIMESTRE]:[CUARTO TRIMESTRE]])</f>
        <v>1</v>
      </c>
      <c r="I245" s="19">
        <v>50000</v>
      </c>
      <c r="J245" s="19">
        <f>+H245*I245</f>
        <v>50000</v>
      </c>
      <c r="K245" s="62"/>
      <c r="L245" s="17" t="s">
        <v>18</v>
      </c>
      <c r="M245" s="28" t="s">
        <v>346</v>
      </c>
      <c r="N245" s="36"/>
      <c r="O245" s="38"/>
      <c r="T245" s="57" t="s">
        <v>246</v>
      </c>
    </row>
    <row r="246" spans="1:144" s="103" customFormat="1" ht="30" x14ac:dyDescent="0.4">
      <c r="A246" s="22"/>
      <c r="B246" s="30"/>
      <c r="C246" s="34"/>
      <c r="D246" s="52"/>
      <c r="E246" s="52"/>
      <c r="F246" s="52"/>
      <c r="G246" s="52"/>
      <c r="H246" s="69"/>
      <c r="I246" s="34"/>
      <c r="J246" s="34"/>
      <c r="K246" s="24"/>
      <c r="L246" s="22"/>
      <c r="M246" s="34"/>
      <c r="N246" s="54"/>
      <c r="O246" s="55"/>
      <c r="P246" s="59"/>
      <c r="Q246" s="59"/>
      <c r="R246" s="59"/>
      <c r="S246" s="59"/>
      <c r="T246" s="60"/>
      <c r="U246" s="59"/>
      <c r="V246" s="59"/>
      <c r="W246" s="59"/>
      <c r="X246" s="59"/>
      <c r="Y246" s="59"/>
      <c r="Z246" s="59"/>
      <c r="AA246" s="59"/>
      <c r="AB246" s="59"/>
      <c r="AC246" s="59"/>
      <c r="AD246" s="59"/>
      <c r="AE246" s="59"/>
      <c r="AF246" s="59"/>
      <c r="AG246" s="59"/>
      <c r="AH246" s="59"/>
      <c r="AI246" s="59"/>
      <c r="AJ246" s="59"/>
      <c r="AK246" s="59"/>
      <c r="AL246" s="59"/>
      <c r="AM246" s="59"/>
      <c r="AN246" s="59"/>
      <c r="AO246" s="59"/>
      <c r="AP246" s="59"/>
      <c r="AQ246" s="59"/>
      <c r="AR246" s="59"/>
      <c r="AS246" s="59"/>
      <c r="AT246" s="59"/>
      <c r="AU246" s="59"/>
      <c r="AV246" s="59"/>
      <c r="AW246" s="59"/>
      <c r="AX246" s="59"/>
      <c r="AY246" s="59"/>
      <c r="AZ246" s="59"/>
      <c r="BA246" s="59"/>
      <c r="BB246" s="59"/>
      <c r="BC246" s="59"/>
      <c r="BD246" s="59"/>
      <c r="BE246" s="59"/>
      <c r="BF246" s="59"/>
      <c r="BG246" s="59"/>
      <c r="BH246" s="59"/>
      <c r="BI246" s="59"/>
      <c r="BJ246" s="59"/>
      <c r="BK246" s="59"/>
      <c r="BL246" s="59"/>
      <c r="BM246" s="59"/>
      <c r="BN246" s="59"/>
      <c r="BO246" s="59"/>
      <c r="BP246" s="59"/>
      <c r="BQ246" s="59"/>
      <c r="BR246" s="59"/>
      <c r="BS246" s="59"/>
      <c r="BT246" s="59"/>
      <c r="BU246" s="59"/>
      <c r="BV246" s="59"/>
      <c r="BW246" s="59"/>
      <c r="BX246" s="59"/>
      <c r="BY246" s="59"/>
      <c r="BZ246" s="59"/>
      <c r="CA246" s="59"/>
      <c r="CB246" s="59"/>
      <c r="CC246" s="59"/>
      <c r="CD246" s="59"/>
      <c r="CE246" s="59"/>
      <c r="CF246" s="59"/>
      <c r="CG246" s="59"/>
      <c r="CH246" s="59"/>
      <c r="CI246" s="59"/>
      <c r="CJ246" s="59"/>
      <c r="CK246" s="59"/>
      <c r="CL246" s="59"/>
      <c r="CM246" s="59"/>
      <c r="CN246" s="59"/>
      <c r="CO246" s="59"/>
      <c r="CP246" s="59"/>
      <c r="CQ246" s="59"/>
      <c r="CR246" s="59"/>
      <c r="CS246" s="59"/>
      <c r="CT246" s="59"/>
      <c r="CU246" s="59"/>
      <c r="CV246" s="59"/>
      <c r="CW246" s="59"/>
      <c r="CX246" s="59"/>
      <c r="CY246" s="59"/>
      <c r="CZ246" s="59"/>
      <c r="DA246" s="59"/>
      <c r="DB246" s="59"/>
      <c r="DC246" s="59"/>
      <c r="DD246" s="59"/>
      <c r="DE246" s="59"/>
      <c r="DF246" s="59"/>
      <c r="DG246" s="59"/>
      <c r="DH246" s="59"/>
      <c r="DI246" s="59"/>
      <c r="DJ246" s="59"/>
      <c r="DK246" s="59"/>
      <c r="DL246" s="59"/>
      <c r="DM246" s="59"/>
      <c r="DN246" s="59"/>
      <c r="DO246" s="59"/>
      <c r="DP246" s="59"/>
      <c r="DQ246" s="59"/>
      <c r="DR246" s="59"/>
      <c r="DS246" s="59"/>
      <c r="DT246" s="59"/>
      <c r="DU246" s="59"/>
      <c r="DV246" s="59"/>
      <c r="DW246" s="59"/>
      <c r="DX246" s="59"/>
      <c r="DY246" s="59"/>
      <c r="DZ246" s="59"/>
      <c r="EA246" s="59"/>
      <c r="EB246" s="59"/>
      <c r="EC246" s="59"/>
      <c r="ED246" s="59"/>
      <c r="EE246" s="59"/>
      <c r="EF246" s="59"/>
      <c r="EG246" s="59"/>
      <c r="EH246" s="59"/>
      <c r="EI246" s="59"/>
      <c r="EJ246" s="59"/>
      <c r="EK246" s="59"/>
      <c r="EL246" s="59"/>
      <c r="EM246" s="59"/>
      <c r="EN246" s="59"/>
    </row>
    <row r="247" spans="1:144" ht="30" x14ac:dyDescent="0.4">
      <c r="A247" s="16" t="s">
        <v>287</v>
      </c>
      <c r="B247" s="31"/>
      <c r="C247" s="28"/>
      <c r="D247" s="49"/>
      <c r="E247" s="49"/>
      <c r="F247" s="49"/>
      <c r="G247" s="49"/>
      <c r="H247" s="94"/>
      <c r="I247" s="28"/>
      <c r="J247" s="19"/>
      <c r="K247" s="62">
        <f>+SUM(J248:J249)</f>
        <v>112000</v>
      </c>
      <c r="L247" s="17"/>
      <c r="M247" s="28"/>
      <c r="N247" s="36"/>
      <c r="O247" s="38"/>
      <c r="T247" s="57" t="s">
        <v>247</v>
      </c>
    </row>
    <row r="248" spans="1:144" ht="30" x14ac:dyDescent="0.4">
      <c r="A248" s="17"/>
      <c r="B248" s="31" t="s">
        <v>421</v>
      </c>
      <c r="C248" s="28" t="s">
        <v>345</v>
      </c>
      <c r="D248" s="49"/>
      <c r="E248" s="49"/>
      <c r="F248" s="49">
        <v>1</v>
      </c>
      <c r="G248" s="49"/>
      <c r="H248" s="94">
        <f>SUM(Tabla1[[#This Row],[PRIMER TRIMESTRE]:[CUARTO TRIMESTRE]])</f>
        <v>1</v>
      </c>
      <c r="I248" s="19">
        <v>12000</v>
      </c>
      <c r="J248" s="19">
        <f>+H248*I248</f>
        <v>12000</v>
      </c>
      <c r="K248" s="21"/>
      <c r="L248" s="17" t="s">
        <v>18</v>
      </c>
      <c r="M248" s="28" t="s">
        <v>346</v>
      </c>
      <c r="N248" s="36"/>
      <c r="O248" s="38"/>
      <c r="T248" s="57" t="s">
        <v>248</v>
      </c>
    </row>
    <row r="249" spans="1:144" ht="30" x14ac:dyDescent="0.4">
      <c r="A249" s="17"/>
      <c r="B249" s="31" t="s">
        <v>422</v>
      </c>
      <c r="C249" s="28" t="s">
        <v>345</v>
      </c>
      <c r="D249" s="49"/>
      <c r="E249" s="49"/>
      <c r="F249" s="49">
        <v>1</v>
      </c>
      <c r="G249" s="49"/>
      <c r="H249" s="94">
        <f>SUM(Tabla1[[#This Row],[PRIMER TRIMESTRE]:[CUARTO TRIMESTRE]])</f>
        <v>1</v>
      </c>
      <c r="I249" s="19">
        <v>100000</v>
      </c>
      <c r="J249" s="19">
        <f>+H249*I249</f>
        <v>100000</v>
      </c>
      <c r="K249" s="21"/>
      <c r="L249" s="17" t="s">
        <v>17</v>
      </c>
      <c r="M249" s="28" t="s">
        <v>346</v>
      </c>
      <c r="N249" s="36"/>
      <c r="O249" s="38"/>
      <c r="T249" s="57" t="s">
        <v>249</v>
      </c>
    </row>
    <row r="250" spans="1:144" ht="30" x14ac:dyDescent="0.4">
      <c r="A250" s="22"/>
      <c r="B250" s="22"/>
      <c r="C250" s="34"/>
      <c r="D250" s="52"/>
      <c r="E250" s="52"/>
      <c r="F250" s="52"/>
      <c r="G250" s="52"/>
      <c r="H250" s="69"/>
      <c r="I250" s="34"/>
      <c r="J250" s="53"/>
      <c r="K250" s="24"/>
      <c r="L250" s="34"/>
      <c r="M250" s="34"/>
      <c r="N250" s="54"/>
      <c r="O250" s="55"/>
      <c r="T250" s="57" t="s">
        <v>250</v>
      </c>
    </row>
    <row r="251" spans="1:144" s="28" customFormat="1" ht="30" x14ac:dyDescent="0.4">
      <c r="A251" s="16" t="s">
        <v>192</v>
      </c>
      <c r="B251" s="17"/>
      <c r="D251" s="49"/>
      <c r="E251" s="49"/>
      <c r="F251" s="49"/>
      <c r="G251" s="49"/>
      <c r="H251" s="94"/>
      <c r="J251" s="41"/>
      <c r="K251" s="62">
        <f>+SUM(J252)</f>
        <v>40000</v>
      </c>
      <c r="N251" s="36"/>
      <c r="O251" s="38"/>
      <c r="P251" s="59"/>
      <c r="Q251" s="59"/>
      <c r="R251" s="59"/>
      <c r="S251" s="59"/>
      <c r="T251" s="60" t="s">
        <v>251</v>
      </c>
      <c r="U251" s="59"/>
      <c r="V251" s="59"/>
      <c r="W251" s="59"/>
      <c r="X251" s="59"/>
      <c r="Y251" s="59"/>
      <c r="Z251" s="59"/>
      <c r="AA251" s="59"/>
      <c r="AB251" s="59"/>
      <c r="AC251" s="59"/>
      <c r="AD251" s="59"/>
      <c r="AE251" s="59"/>
      <c r="AF251" s="59"/>
      <c r="AG251" s="59"/>
      <c r="AH251" s="59"/>
      <c r="AI251" s="59"/>
      <c r="AJ251" s="59"/>
      <c r="AK251" s="59"/>
      <c r="AL251" s="59"/>
      <c r="AM251" s="59"/>
      <c r="AN251" s="59"/>
      <c r="AO251" s="59"/>
      <c r="AP251" s="59"/>
      <c r="AQ251" s="59"/>
      <c r="AR251" s="59"/>
      <c r="AS251" s="59"/>
      <c r="AT251" s="59"/>
      <c r="AU251" s="59"/>
      <c r="AV251" s="59"/>
      <c r="AW251" s="59"/>
      <c r="AX251" s="59"/>
      <c r="AY251" s="59"/>
      <c r="AZ251" s="59"/>
      <c r="BA251" s="59"/>
      <c r="BB251" s="59"/>
      <c r="BC251" s="59"/>
      <c r="BD251" s="59"/>
      <c r="BE251" s="59"/>
      <c r="BF251" s="59"/>
      <c r="BG251" s="59"/>
      <c r="BH251" s="59"/>
      <c r="BI251" s="59"/>
      <c r="BJ251" s="59"/>
      <c r="BK251" s="59"/>
      <c r="BL251" s="59"/>
      <c r="BM251" s="59"/>
      <c r="BN251" s="59"/>
      <c r="BO251" s="59"/>
      <c r="BP251" s="59"/>
      <c r="BQ251" s="59"/>
      <c r="BR251" s="59"/>
      <c r="BS251" s="59"/>
      <c r="BT251" s="59"/>
      <c r="BU251" s="59"/>
      <c r="BV251" s="59"/>
      <c r="BW251" s="59"/>
      <c r="BX251" s="59"/>
      <c r="BY251" s="59"/>
      <c r="BZ251" s="59"/>
      <c r="CA251" s="59"/>
      <c r="CB251" s="59"/>
      <c r="CC251" s="59"/>
      <c r="CD251" s="59"/>
      <c r="CE251" s="59"/>
      <c r="CF251" s="59"/>
      <c r="CG251" s="59"/>
      <c r="CH251" s="59"/>
      <c r="CI251" s="59"/>
      <c r="CJ251" s="59"/>
      <c r="CK251" s="59"/>
      <c r="CL251" s="59"/>
      <c r="CM251" s="59"/>
      <c r="CN251" s="59"/>
      <c r="CO251" s="59"/>
      <c r="CP251" s="59"/>
      <c r="CQ251" s="59"/>
      <c r="CR251" s="59"/>
      <c r="CS251" s="59"/>
      <c r="CT251" s="59"/>
      <c r="CU251" s="59"/>
      <c r="CV251" s="59"/>
      <c r="CW251" s="59"/>
      <c r="CX251" s="59"/>
      <c r="CY251" s="59"/>
      <c r="CZ251" s="59"/>
      <c r="DA251" s="59"/>
      <c r="DB251" s="59"/>
      <c r="DC251" s="59"/>
      <c r="DD251" s="59"/>
      <c r="DE251" s="59"/>
      <c r="DF251" s="59"/>
      <c r="DG251" s="59"/>
      <c r="DH251" s="59"/>
      <c r="DI251" s="59"/>
      <c r="DJ251" s="59"/>
      <c r="DK251" s="59"/>
      <c r="DL251" s="59"/>
      <c r="DM251" s="59"/>
      <c r="DN251" s="59"/>
      <c r="DO251" s="59"/>
      <c r="DP251" s="59"/>
      <c r="DQ251" s="59"/>
      <c r="DR251" s="59"/>
      <c r="DS251" s="59"/>
      <c r="DT251" s="59"/>
      <c r="DU251" s="59"/>
      <c r="DV251" s="59"/>
      <c r="DW251" s="59"/>
      <c r="DX251" s="59"/>
      <c r="DY251" s="59"/>
      <c r="DZ251" s="59"/>
      <c r="EA251" s="59"/>
      <c r="EB251" s="59"/>
      <c r="EC251" s="59"/>
      <c r="ED251" s="59"/>
      <c r="EE251" s="59"/>
      <c r="EF251" s="59"/>
      <c r="EG251" s="59"/>
      <c r="EH251" s="59"/>
      <c r="EI251" s="59"/>
      <c r="EJ251" s="59"/>
      <c r="EK251" s="59"/>
      <c r="EL251" s="59"/>
      <c r="EM251" s="59"/>
      <c r="EN251" s="59"/>
    </row>
    <row r="252" spans="1:144" ht="30" x14ac:dyDescent="0.4">
      <c r="A252" s="17"/>
      <c r="B252" s="17" t="s">
        <v>423</v>
      </c>
      <c r="C252" s="28" t="s">
        <v>345</v>
      </c>
      <c r="D252" s="49"/>
      <c r="E252" s="49">
        <v>2</v>
      </c>
      <c r="F252" s="49"/>
      <c r="G252" s="49">
        <v>2</v>
      </c>
      <c r="H252" s="94">
        <f>SUM(Tabla1[[#This Row],[PRIMER TRIMESTRE]:[CUARTO TRIMESTRE]])</f>
        <v>4</v>
      </c>
      <c r="I252" s="19">
        <v>10000</v>
      </c>
      <c r="J252" s="19">
        <f>+H252*I252</f>
        <v>40000</v>
      </c>
      <c r="K252" s="21"/>
      <c r="L252" s="17" t="s">
        <v>18</v>
      </c>
      <c r="M252" s="97" t="s">
        <v>346</v>
      </c>
      <c r="N252" s="36"/>
      <c r="O252" s="38"/>
      <c r="T252" s="57" t="s">
        <v>252</v>
      </c>
    </row>
    <row r="253" spans="1:144" ht="30" x14ac:dyDescent="0.4">
      <c r="A253" s="22"/>
      <c r="B253" s="22"/>
      <c r="C253" s="34"/>
      <c r="D253" s="52"/>
      <c r="E253" s="52"/>
      <c r="F253" s="52"/>
      <c r="G253" s="52"/>
      <c r="H253" s="69"/>
      <c r="I253" s="34"/>
      <c r="J253" s="53"/>
      <c r="K253" s="24"/>
      <c r="L253" s="34"/>
      <c r="M253" s="34"/>
      <c r="N253" s="34"/>
      <c r="O253" s="66"/>
      <c r="T253" s="57" t="s">
        <v>253</v>
      </c>
    </row>
    <row r="254" spans="1:144" ht="30" x14ac:dyDescent="0.4">
      <c r="A254" s="16" t="s">
        <v>221</v>
      </c>
      <c r="B254" s="17"/>
      <c r="C254" s="28"/>
      <c r="D254" s="49"/>
      <c r="E254" s="49"/>
      <c r="F254" s="49"/>
      <c r="G254" s="49"/>
      <c r="H254" s="94"/>
      <c r="I254" s="19"/>
      <c r="J254" s="41"/>
      <c r="K254" s="62">
        <f>+SUM(J255:J258)+J259</f>
        <v>7225600</v>
      </c>
      <c r="L254" s="28"/>
      <c r="M254" s="28"/>
      <c r="N254" s="28"/>
      <c r="O254" s="42"/>
      <c r="T254" s="57" t="s">
        <v>254</v>
      </c>
    </row>
    <row r="255" spans="1:144" ht="30" x14ac:dyDescent="0.4">
      <c r="A255" s="17"/>
      <c r="B255" s="17" t="s">
        <v>463</v>
      </c>
      <c r="C255" s="28" t="s">
        <v>456</v>
      </c>
      <c r="D255" s="49">
        <v>1</v>
      </c>
      <c r="E255" s="49">
        <v>1</v>
      </c>
      <c r="F255" s="49">
        <v>1</v>
      </c>
      <c r="G255" s="49">
        <v>1</v>
      </c>
      <c r="H255" s="94">
        <f>SUM(Tabla1[[#This Row],[PRIMER TRIMESTRE]:[CUARTO TRIMESTRE]])</f>
        <v>4</v>
      </c>
      <c r="I255" s="19">
        <v>1628400</v>
      </c>
      <c r="J255" s="19">
        <f>+H255*I255</f>
        <v>6513600</v>
      </c>
      <c r="K255" s="21"/>
      <c r="L255" s="28" t="s">
        <v>20</v>
      </c>
      <c r="M255" s="28" t="s">
        <v>346</v>
      </c>
      <c r="N255" s="28"/>
      <c r="O255" s="42"/>
      <c r="T255" s="57" t="s">
        <v>255</v>
      </c>
    </row>
    <row r="256" spans="1:144" s="28" customFormat="1" ht="30" x14ac:dyDescent="0.4">
      <c r="A256" s="17"/>
      <c r="B256" s="17" t="s">
        <v>464</v>
      </c>
      <c r="C256" s="28" t="s">
        <v>456</v>
      </c>
      <c r="D256" s="49"/>
      <c r="E256" s="49">
        <v>1</v>
      </c>
      <c r="F256" s="49">
        <v>1</v>
      </c>
      <c r="G256" s="49">
        <v>1</v>
      </c>
      <c r="H256" s="94">
        <f>SUM(Tabla1[[#This Row],[PRIMER TRIMESTRE]:[CUARTO TRIMESTRE]])</f>
        <v>3</v>
      </c>
      <c r="I256" s="19">
        <v>30000</v>
      </c>
      <c r="J256" s="19">
        <f>+H256*I256</f>
        <v>90000</v>
      </c>
      <c r="K256" s="21"/>
      <c r="L256" s="17" t="s">
        <v>18</v>
      </c>
      <c r="M256" s="28" t="s">
        <v>346</v>
      </c>
      <c r="O256" s="42"/>
      <c r="P256" s="59"/>
      <c r="Q256" s="59"/>
      <c r="R256" s="59"/>
      <c r="S256" s="59"/>
      <c r="T256" s="60" t="s">
        <v>256</v>
      </c>
      <c r="U256" s="59"/>
      <c r="V256" s="59"/>
      <c r="W256" s="59"/>
      <c r="X256" s="59"/>
      <c r="Y256" s="59"/>
      <c r="Z256" s="59"/>
      <c r="AA256" s="59"/>
      <c r="AB256" s="59"/>
      <c r="AC256" s="59"/>
      <c r="AD256" s="59"/>
      <c r="AE256" s="59"/>
      <c r="AF256" s="59"/>
      <c r="AG256" s="59"/>
      <c r="AH256" s="59"/>
      <c r="AI256" s="59"/>
      <c r="AJ256" s="59"/>
      <c r="AK256" s="59"/>
      <c r="AL256" s="59"/>
      <c r="AM256" s="59"/>
      <c r="AN256" s="59"/>
      <c r="AO256" s="59"/>
      <c r="AP256" s="59"/>
      <c r="AQ256" s="59"/>
      <c r="AR256" s="59"/>
      <c r="AS256" s="59"/>
      <c r="AT256" s="59"/>
      <c r="AU256" s="59"/>
      <c r="AV256" s="59"/>
      <c r="AW256" s="59"/>
      <c r="AX256" s="59"/>
      <c r="AY256" s="59"/>
      <c r="AZ256" s="59"/>
      <c r="BA256" s="59"/>
      <c r="BB256" s="59"/>
      <c r="BC256" s="59"/>
      <c r="BD256" s="59"/>
      <c r="BE256" s="59"/>
      <c r="BF256" s="59"/>
      <c r="BG256" s="59"/>
      <c r="BH256" s="59"/>
      <c r="BI256" s="59"/>
      <c r="BJ256" s="59"/>
      <c r="BK256" s="59"/>
      <c r="BL256" s="59"/>
      <c r="BM256" s="59"/>
      <c r="BN256" s="59"/>
      <c r="BO256" s="59"/>
      <c r="BP256" s="59"/>
      <c r="BQ256" s="59"/>
      <c r="BR256" s="59"/>
      <c r="BS256" s="59"/>
      <c r="BT256" s="59"/>
      <c r="BU256" s="59"/>
      <c r="BV256" s="59"/>
      <c r="BW256" s="59"/>
      <c r="BX256" s="59"/>
      <c r="BY256" s="59"/>
      <c r="BZ256" s="59"/>
      <c r="CA256" s="59"/>
      <c r="CB256" s="59"/>
      <c r="CC256" s="59"/>
      <c r="CD256" s="59"/>
      <c r="CE256" s="59"/>
      <c r="CF256" s="59"/>
      <c r="CG256" s="59"/>
      <c r="CH256" s="59"/>
      <c r="CI256" s="59"/>
      <c r="CJ256" s="59"/>
      <c r="CK256" s="59"/>
      <c r="CL256" s="59"/>
      <c r="CM256" s="59"/>
      <c r="CN256" s="59"/>
      <c r="CO256" s="59"/>
      <c r="CP256" s="59"/>
      <c r="CQ256" s="59"/>
      <c r="CR256" s="59"/>
      <c r="CS256" s="59"/>
      <c r="CT256" s="59"/>
      <c r="CU256" s="59"/>
      <c r="CV256" s="59"/>
      <c r="CW256" s="59"/>
      <c r="CX256" s="59"/>
      <c r="CY256" s="59"/>
      <c r="CZ256" s="59"/>
      <c r="DA256" s="59"/>
      <c r="DB256" s="59"/>
      <c r="DC256" s="59"/>
      <c r="DD256" s="59"/>
      <c r="DE256" s="59"/>
      <c r="DF256" s="59"/>
      <c r="DG256" s="59"/>
      <c r="DH256" s="59"/>
      <c r="DI256" s="59"/>
      <c r="DJ256" s="59"/>
      <c r="DK256" s="59"/>
      <c r="DL256" s="59"/>
      <c r="DM256" s="59"/>
      <c r="DN256" s="59"/>
      <c r="DO256" s="59"/>
      <c r="DP256" s="59"/>
      <c r="DQ256" s="59"/>
      <c r="DR256" s="59"/>
      <c r="DS256" s="59"/>
      <c r="DT256" s="59"/>
      <c r="DU256" s="59"/>
      <c r="DV256" s="59"/>
      <c r="DW256" s="59"/>
      <c r="DX256" s="59"/>
      <c r="DY256" s="59"/>
      <c r="DZ256" s="59"/>
      <c r="EA256" s="59"/>
      <c r="EB256" s="59"/>
      <c r="EC256" s="59"/>
      <c r="ED256" s="59"/>
      <c r="EE256" s="59"/>
      <c r="EF256" s="59"/>
      <c r="EG256" s="59"/>
      <c r="EH256" s="59"/>
      <c r="EI256" s="59"/>
      <c r="EJ256" s="59"/>
      <c r="EK256" s="59"/>
      <c r="EL256" s="59"/>
      <c r="EM256" s="59"/>
      <c r="EN256" s="59"/>
    </row>
    <row r="257" spans="1:144" s="28" customFormat="1" ht="30" x14ac:dyDescent="0.4">
      <c r="A257" s="17"/>
      <c r="B257" s="17" t="s">
        <v>424</v>
      </c>
      <c r="C257" s="28" t="s">
        <v>456</v>
      </c>
      <c r="D257" s="49"/>
      <c r="E257" s="49"/>
      <c r="F257" s="49"/>
      <c r="G257" s="49">
        <v>1</v>
      </c>
      <c r="H257" s="94">
        <f>SUM(Tabla1[[#This Row],[PRIMER TRIMESTRE]:[CUARTO TRIMESTRE]])</f>
        <v>1</v>
      </c>
      <c r="I257" s="19">
        <v>500000</v>
      </c>
      <c r="J257" s="19">
        <f>+H257*I257</f>
        <v>500000</v>
      </c>
      <c r="K257" s="21"/>
      <c r="L257" s="28" t="s">
        <v>17</v>
      </c>
      <c r="M257" s="28" t="s">
        <v>346</v>
      </c>
      <c r="O257" s="42"/>
      <c r="P257" s="59"/>
      <c r="Q257" s="59"/>
      <c r="R257" s="59"/>
      <c r="S257" s="59"/>
      <c r="T257" s="60" t="s">
        <v>257</v>
      </c>
      <c r="U257" s="59"/>
      <c r="V257" s="59"/>
      <c r="W257" s="59"/>
      <c r="X257" s="59"/>
      <c r="Y257" s="59"/>
      <c r="Z257" s="59"/>
      <c r="AA257" s="59"/>
      <c r="AB257" s="59"/>
      <c r="AC257" s="59"/>
      <c r="AD257" s="59"/>
      <c r="AE257" s="59"/>
      <c r="AF257" s="59"/>
      <c r="AG257" s="59"/>
      <c r="AH257" s="59"/>
      <c r="AI257" s="59"/>
      <c r="AJ257" s="59"/>
      <c r="AK257" s="59"/>
      <c r="AL257" s="59"/>
      <c r="AM257" s="59"/>
      <c r="AN257" s="59"/>
      <c r="AO257" s="59"/>
      <c r="AP257" s="59"/>
      <c r="AQ257" s="59"/>
      <c r="AR257" s="59"/>
      <c r="AS257" s="59"/>
      <c r="AT257" s="59"/>
      <c r="AU257" s="59"/>
      <c r="AV257" s="59"/>
      <c r="AW257" s="59"/>
      <c r="AX257" s="59"/>
      <c r="AY257" s="59"/>
      <c r="AZ257" s="59"/>
      <c r="BA257" s="59"/>
      <c r="BB257" s="59"/>
      <c r="BC257" s="59"/>
      <c r="BD257" s="59"/>
      <c r="BE257" s="59"/>
      <c r="BF257" s="59"/>
      <c r="BG257" s="59"/>
      <c r="BH257" s="59"/>
      <c r="BI257" s="59"/>
      <c r="BJ257" s="59"/>
      <c r="BK257" s="59"/>
      <c r="BL257" s="59"/>
      <c r="BM257" s="59"/>
      <c r="BN257" s="59"/>
      <c r="BO257" s="59"/>
      <c r="BP257" s="59"/>
      <c r="BQ257" s="59"/>
      <c r="BR257" s="59"/>
      <c r="BS257" s="59"/>
      <c r="BT257" s="59"/>
      <c r="BU257" s="59"/>
      <c r="BV257" s="59"/>
      <c r="BW257" s="59"/>
      <c r="BX257" s="59"/>
      <c r="BY257" s="59"/>
      <c r="BZ257" s="59"/>
      <c r="CA257" s="59"/>
      <c r="CB257" s="59"/>
      <c r="CC257" s="59"/>
      <c r="CD257" s="59"/>
      <c r="CE257" s="59"/>
      <c r="CF257" s="59"/>
      <c r="CG257" s="59"/>
      <c r="CH257" s="59"/>
      <c r="CI257" s="59"/>
      <c r="CJ257" s="59"/>
      <c r="CK257" s="59"/>
      <c r="CL257" s="59"/>
      <c r="CM257" s="59"/>
      <c r="CN257" s="59"/>
      <c r="CO257" s="59"/>
      <c r="CP257" s="59"/>
      <c r="CQ257" s="59"/>
      <c r="CR257" s="59"/>
      <c r="CS257" s="59"/>
      <c r="CT257" s="59"/>
      <c r="CU257" s="59"/>
      <c r="CV257" s="59"/>
      <c r="CW257" s="59"/>
      <c r="CX257" s="59"/>
      <c r="CY257" s="59"/>
      <c r="CZ257" s="59"/>
      <c r="DA257" s="59"/>
      <c r="DB257" s="59"/>
      <c r="DC257" s="59"/>
      <c r="DD257" s="59"/>
      <c r="DE257" s="59"/>
      <c r="DF257" s="59"/>
      <c r="DG257" s="59"/>
      <c r="DH257" s="59"/>
      <c r="DI257" s="59"/>
      <c r="DJ257" s="59"/>
      <c r="DK257" s="59"/>
      <c r="DL257" s="59"/>
      <c r="DM257" s="59"/>
      <c r="DN257" s="59"/>
      <c r="DO257" s="59"/>
      <c r="DP257" s="59"/>
      <c r="DQ257" s="59"/>
      <c r="DR257" s="59"/>
      <c r="DS257" s="59"/>
      <c r="DT257" s="59"/>
      <c r="DU257" s="59"/>
      <c r="DV257" s="59"/>
      <c r="DW257" s="59"/>
      <c r="DX257" s="59"/>
      <c r="DY257" s="59"/>
      <c r="DZ257" s="59"/>
      <c r="EA257" s="59"/>
      <c r="EB257" s="59"/>
      <c r="EC257" s="59"/>
      <c r="ED257" s="59"/>
      <c r="EE257" s="59"/>
      <c r="EF257" s="59"/>
      <c r="EG257" s="59"/>
      <c r="EH257" s="59"/>
      <c r="EI257" s="59"/>
      <c r="EJ257" s="59"/>
      <c r="EK257" s="59"/>
      <c r="EL257" s="59"/>
      <c r="EM257" s="59"/>
      <c r="EN257" s="59"/>
    </row>
    <row r="258" spans="1:144" ht="30" x14ac:dyDescent="0.4">
      <c r="A258" s="17"/>
      <c r="B258" s="17" t="s">
        <v>462</v>
      </c>
      <c r="C258" s="28" t="s">
        <v>456</v>
      </c>
      <c r="D258" s="49"/>
      <c r="E258" s="49"/>
      <c r="F258" s="49"/>
      <c r="G258" s="49">
        <v>1</v>
      </c>
      <c r="H258" s="94">
        <f>SUM(Tabla1[[#This Row],[PRIMER TRIMESTRE]:[CUARTO TRIMESTRE]])</f>
        <v>1</v>
      </c>
      <c r="I258" s="19">
        <v>70000</v>
      </c>
      <c r="J258" s="19">
        <f>+H258*I258</f>
        <v>70000</v>
      </c>
      <c r="K258" s="21"/>
      <c r="L258" s="17" t="s">
        <v>18</v>
      </c>
      <c r="M258" s="28" t="s">
        <v>346</v>
      </c>
      <c r="N258" s="28"/>
      <c r="O258" s="42"/>
      <c r="T258" s="57" t="s">
        <v>258</v>
      </c>
    </row>
    <row r="259" spans="1:144" ht="30" x14ac:dyDescent="0.4">
      <c r="A259" s="17"/>
      <c r="B259" s="17" t="s">
        <v>604</v>
      </c>
      <c r="C259" s="96" t="s">
        <v>345</v>
      </c>
      <c r="D259" s="49">
        <v>260</v>
      </c>
      <c r="E259" s="49">
        <v>260</v>
      </c>
      <c r="F259" s="49">
        <v>260</v>
      </c>
      <c r="G259" s="49">
        <v>260</v>
      </c>
      <c r="H259" s="94">
        <f>SUM(Tabla1[[#This Row],[PRIMER TRIMESTRE]:[CUARTO TRIMESTRE]])</f>
        <v>1040</v>
      </c>
      <c r="I259" s="19">
        <v>50</v>
      </c>
      <c r="J259" s="19">
        <f>+H259*I259</f>
        <v>52000</v>
      </c>
      <c r="K259" s="21"/>
      <c r="L259" s="17" t="s">
        <v>18</v>
      </c>
      <c r="M259" s="97" t="s">
        <v>346</v>
      </c>
      <c r="N259" s="96"/>
      <c r="O259" s="42"/>
      <c r="T259" s="57" t="s">
        <v>259</v>
      </c>
    </row>
    <row r="260" spans="1:144" s="28" customFormat="1" ht="30" x14ac:dyDescent="0.4">
      <c r="A260" s="22"/>
      <c r="B260" s="22"/>
      <c r="C260" s="34"/>
      <c r="D260" s="52"/>
      <c r="E260" s="52"/>
      <c r="F260" s="52"/>
      <c r="G260" s="52"/>
      <c r="H260" s="69"/>
      <c r="I260" s="34"/>
      <c r="J260" s="53"/>
      <c r="K260" s="24"/>
      <c r="L260" s="34"/>
      <c r="M260" s="34"/>
      <c r="N260" s="34"/>
      <c r="O260" s="66"/>
      <c r="P260" s="59"/>
      <c r="Q260" s="59"/>
      <c r="R260" s="59"/>
      <c r="S260" s="59"/>
      <c r="T260" s="60" t="s">
        <v>260</v>
      </c>
      <c r="U260" s="59"/>
      <c r="V260" s="59"/>
      <c r="W260" s="59"/>
      <c r="X260" s="59"/>
      <c r="Y260" s="59"/>
      <c r="Z260" s="59"/>
      <c r="AA260" s="59"/>
      <c r="AB260" s="59"/>
      <c r="AC260" s="59"/>
      <c r="AD260" s="59"/>
      <c r="AE260" s="59"/>
      <c r="AF260" s="59"/>
      <c r="AG260" s="59"/>
      <c r="AH260" s="59"/>
      <c r="AI260" s="59"/>
      <c r="AJ260" s="59"/>
      <c r="AK260" s="59"/>
      <c r="AL260" s="59"/>
      <c r="AM260" s="59"/>
      <c r="AN260" s="59"/>
      <c r="AO260" s="59"/>
      <c r="AP260" s="59"/>
      <c r="AQ260" s="59"/>
      <c r="AR260" s="59"/>
      <c r="AS260" s="59"/>
      <c r="AT260" s="59"/>
      <c r="AU260" s="59"/>
      <c r="AV260" s="59"/>
      <c r="AW260" s="59"/>
      <c r="AX260" s="59"/>
      <c r="AY260" s="59"/>
      <c r="AZ260" s="59"/>
      <c r="BA260" s="59"/>
      <c r="BB260" s="59"/>
      <c r="BC260" s="59"/>
      <c r="BD260" s="59"/>
      <c r="BE260" s="59"/>
      <c r="BF260" s="59"/>
      <c r="BG260" s="59"/>
      <c r="BH260" s="59"/>
      <c r="BI260" s="59"/>
      <c r="BJ260" s="59"/>
      <c r="BK260" s="59"/>
      <c r="BL260" s="59"/>
      <c r="BM260" s="59"/>
      <c r="BN260" s="59"/>
      <c r="BO260" s="59"/>
      <c r="BP260" s="59"/>
      <c r="BQ260" s="59"/>
      <c r="BR260" s="59"/>
      <c r="BS260" s="59"/>
      <c r="BT260" s="59"/>
      <c r="BU260" s="59"/>
      <c r="BV260" s="59"/>
      <c r="BW260" s="59"/>
      <c r="BX260" s="59"/>
      <c r="BY260" s="59"/>
      <c r="BZ260" s="59"/>
      <c r="CA260" s="59"/>
      <c r="CB260" s="59"/>
      <c r="CC260" s="59"/>
      <c r="CD260" s="59"/>
      <c r="CE260" s="59"/>
      <c r="CF260" s="59"/>
      <c r="CG260" s="59"/>
      <c r="CH260" s="59"/>
      <c r="CI260" s="59"/>
      <c r="CJ260" s="59"/>
      <c r="CK260" s="59"/>
      <c r="CL260" s="59"/>
      <c r="CM260" s="59"/>
      <c r="CN260" s="59"/>
      <c r="CO260" s="59"/>
      <c r="CP260" s="59"/>
      <c r="CQ260" s="59"/>
      <c r="CR260" s="59"/>
      <c r="CS260" s="59"/>
      <c r="CT260" s="59"/>
      <c r="CU260" s="59"/>
      <c r="CV260" s="59"/>
      <c r="CW260" s="59"/>
      <c r="CX260" s="59"/>
      <c r="CY260" s="59"/>
      <c r="CZ260" s="59"/>
      <c r="DA260" s="59"/>
      <c r="DB260" s="59"/>
      <c r="DC260" s="59"/>
      <c r="DD260" s="59"/>
      <c r="DE260" s="59"/>
      <c r="DF260" s="59"/>
      <c r="DG260" s="59"/>
      <c r="DH260" s="59"/>
      <c r="DI260" s="59"/>
      <c r="DJ260" s="59"/>
      <c r="DK260" s="59"/>
      <c r="DL260" s="59"/>
      <c r="DM260" s="59"/>
      <c r="DN260" s="59"/>
      <c r="DO260" s="59"/>
      <c r="DP260" s="59"/>
      <c r="DQ260" s="59"/>
      <c r="DR260" s="59"/>
      <c r="DS260" s="59"/>
      <c r="DT260" s="59"/>
      <c r="DU260" s="59"/>
      <c r="DV260" s="59"/>
      <c r="DW260" s="59"/>
      <c r="DX260" s="59"/>
      <c r="DY260" s="59"/>
      <c r="DZ260" s="59"/>
      <c r="EA260" s="59"/>
      <c r="EB260" s="59"/>
      <c r="EC260" s="59"/>
      <c r="ED260" s="59"/>
      <c r="EE260" s="59"/>
      <c r="EF260" s="59"/>
      <c r="EG260" s="59"/>
      <c r="EH260" s="59"/>
      <c r="EI260" s="59"/>
      <c r="EJ260" s="59"/>
      <c r="EK260" s="59"/>
      <c r="EL260" s="59"/>
      <c r="EM260" s="59"/>
      <c r="EN260" s="59"/>
    </row>
    <row r="261" spans="1:144" s="34" customFormat="1" ht="30" x14ac:dyDescent="0.4">
      <c r="A261" s="16" t="s">
        <v>112</v>
      </c>
      <c r="B261" s="17"/>
      <c r="C261" s="28"/>
      <c r="D261" s="49"/>
      <c r="E261" s="49"/>
      <c r="F261" s="49"/>
      <c r="G261" s="49"/>
      <c r="H261" s="94"/>
      <c r="I261" s="28"/>
      <c r="J261" s="41"/>
      <c r="K261" s="62">
        <f>J262+J263+J264+J265+J266+J267+J268+J269+J270+J271+J272+J273+J274+J275+J276+J277+J278+J279+J280+J281+J282+J283+J284+J285+J286</f>
        <v>1195420</v>
      </c>
      <c r="L261" s="28"/>
      <c r="M261" s="28"/>
      <c r="N261" s="28"/>
      <c r="O261" s="42"/>
      <c r="P261" s="59"/>
      <c r="Q261" s="59"/>
      <c r="R261" s="59"/>
      <c r="S261" s="59"/>
      <c r="T261" s="60" t="s">
        <v>261</v>
      </c>
      <c r="U261" s="59"/>
      <c r="V261" s="59"/>
      <c r="W261" s="59"/>
      <c r="X261" s="59"/>
      <c r="Y261" s="59"/>
      <c r="Z261" s="59"/>
      <c r="AA261" s="59"/>
      <c r="AB261" s="59"/>
      <c r="AC261" s="59"/>
      <c r="AD261" s="59"/>
      <c r="AE261" s="59"/>
      <c r="AF261" s="59"/>
      <c r="AG261" s="59"/>
      <c r="AH261" s="59"/>
      <c r="AI261" s="59"/>
      <c r="AJ261" s="59"/>
      <c r="AK261" s="59"/>
      <c r="AL261" s="59"/>
      <c r="AM261" s="59"/>
      <c r="AN261" s="59"/>
      <c r="AO261" s="59"/>
      <c r="AP261" s="59"/>
      <c r="AQ261" s="59"/>
      <c r="AR261" s="59"/>
      <c r="AS261" s="59"/>
      <c r="AT261" s="59"/>
      <c r="AU261" s="59"/>
      <c r="AV261" s="59"/>
      <c r="AW261" s="59"/>
      <c r="AX261" s="59"/>
      <c r="AY261" s="59"/>
      <c r="AZ261" s="59"/>
      <c r="BA261" s="59"/>
      <c r="BB261" s="59"/>
      <c r="BC261" s="59"/>
      <c r="BD261" s="59"/>
      <c r="BE261" s="59"/>
      <c r="BF261" s="59"/>
      <c r="BG261" s="59"/>
      <c r="BH261" s="59"/>
      <c r="BI261" s="59"/>
      <c r="BJ261" s="59"/>
      <c r="BK261" s="59"/>
      <c r="BL261" s="59"/>
      <c r="BM261" s="59"/>
      <c r="BN261" s="59"/>
      <c r="BO261" s="59"/>
      <c r="BP261" s="59"/>
      <c r="BQ261" s="59"/>
      <c r="BR261" s="59"/>
      <c r="BS261" s="59"/>
      <c r="BT261" s="59"/>
      <c r="BU261" s="59"/>
      <c r="BV261" s="59"/>
      <c r="BW261" s="59"/>
      <c r="BX261" s="59"/>
      <c r="BY261" s="59"/>
      <c r="BZ261" s="59"/>
      <c r="CA261" s="59"/>
      <c r="CB261" s="59"/>
      <c r="CC261" s="59"/>
      <c r="CD261" s="59"/>
      <c r="CE261" s="59"/>
      <c r="CF261" s="59"/>
      <c r="CG261" s="59"/>
      <c r="CH261" s="59"/>
      <c r="CI261" s="59"/>
      <c r="CJ261" s="59"/>
      <c r="CK261" s="59"/>
      <c r="CL261" s="59"/>
      <c r="CM261" s="59"/>
      <c r="CN261" s="59"/>
      <c r="CO261" s="59"/>
      <c r="CP261" s="59"/>
      <c r="CQ261" s="59"/>
      <c r="CR261" s="59"/>
      <c r="CS261" s="59"/>
      <c r="CT261" s="59"/>
      <c r="CU261" s="59"/>
      <c r="CV261" s="59"/>
      <c r="CW261" s="59"/>
      <c r="CX261" s="59"/>
      <c r="CY261" s="59"/>
      <c r="CZ261" s="59"/>
      <c r="DA261" s="59"/>
      <c r="DB261" s="59"/>
      <c r="DC261" s="59"/>
      <c r="DD261" s="59"/>
      <c r="DE261" s="59"/>
      <c r="DF261" s="59"/>
      <c r="DG261" s="59"/>
      <c r="DH261" s="59"/>
      <c r="DI261" s="59"/>
      <c r="DJ261" s="59"/>
      <c r="DK261" s="59"/>
      <c r="DL261" s="59"/>
      <c r="DM261" s="59"/>
      <c r="DN261" s="59"/>
      <c r="DO261" s="59"/>
      <c r="DP261" s="59"/>
      <c r="DQ261" s="59"/>
      <c r="DR261" s="59"/>
      <c r="DS261" s="59"/>
      <c r="DT261" s="59"/>
      <c r="DU261" s="59"/>
      <c r="DV261" s="59"/>
      <c r="DW261" s="59"/>
      <c r="DX261" s="59"/>
      <c r="DY261" s="59"/>
      <c r="DZ261" s="59"/>
      <c r="EA261" s="59"/>
      <c r="EB261" s="59"/>
      <c r="EC261" s="59"/>
      <c r="ED261" s="59"/>
      <c r="EE261" s="59"/>
      <c r="EF261" s="59"/>
      <c r="EG261" s="59"/>
      <c r="EH261" s="59"/>
      <c r="EI261" s="59"/>
      <c r="EJ261" s="59"/>
      <c r="EK261" s="59"/>
      <c r="EL261" s="59"/>
      <c r="EM261" s="59"/>
    </row>
    <row r="262" spans="1:144" ht="30" x14ac:dyDescent="0.4">
      <c r="A262" s="17"/>
      <c r="B262" s="17" t="s">
        <v>537</v>
      </c>
      <c r="C262" s="28" t="s">
        <v>345</v>
      </c>
      <c r="D262" s="49"/>
      <c r="E262" s="49">
        <v>5</v>
      </c>
      <c r="F262" s="49"/>
      <c r="G262" s="49">
        <v>5</v>
      </c>
      <c r="H262" s="94">
        <f>SUM(Tabla1[[#This Row],[PRIMER TRIMESTRE]:[CUARTO TRIMESTRE]])</f>
        <v>10</v>
      </c>
      <c r="I262" s="19">
        <v>300</v>
      </c>
      <c r="J262" s="19">
        <f t="shared" ref="J262:J285" si="14">+H262*I262</f>
        <v>3000</v>
      </c>
      <c r="K262" s="21"/>
      <c r="L262" s="17" t="s">
        <v>18</v>
      </c>
      <c r="M262" s="28" t="s">
        <v>346</v>
      </c>
      <c r="N262" s="28"/>
      <c r="O262" s="42"/>
      <c r="T262" s="57" t="s">
        <v>262</v>
      </c>
    </row>
    <row r="263" spans="1:144" s="28" customFormat="1" ht="30" x14ac:dyDescent="0.4">
      <c r="A263" s="17"/>
      <c r="B263" s="17" t="s">
        <v>538</v>
      </c>
      <c r="C263" s="28" t="s">
        <v>345</v>
      </c>
      <c r="D263" s="49"/>
      <c r="E263" s="49"/>
      <c r="F263" s="49">
        <v>2</v>
      </c>
      <c r="G263" s="49"/>
      <c r="H263" s="94">
        <f>SUM(Tabla1[[#This Row],[PRIMER TRIMESTRE]:[CUARTO TRIMESTRE]])</f>
        <v>2</v>
      </c>
      <c r="I263" s="19">
        <v>1200</v>
      </c>
      <c r="J263" s="19">
        <f t="shared" si="14"/>
        <v>2400</v>
      </c>
      <c r="K263" s="21"/>
      <c r="L263" s="17" t="s">
        <v>18</v>
      </c>
      <c r="M263" s="28" t="s">
        <v>346</v>
      </c>
      <c r="O263" s="42"/>
      <c r="P263" s="59"/>
      <c r="Q263" s="59"/>
      <c r="R263" s="59"/>
      <c r="S263" s="59"/>
      <c r="T263" s="60" t="s">
        <v>263</v>
      </c>
      <c r="U263" s="59"/>
      <c r="V263" s="59"/>
      <c r="W263" s="59"/>
      <c r="X263" s="59"/>
      <c r="Y263" s="59"/>
      <c r="Z263" s="59"/>
      <c r="AA263" s="59"/>
      <c r="AB263" s="59"/>
      <c r="AC263" s="59"/>
      <c r="AD263" s="59"/>
      <c r="AE263" s="59"/>
      <c r="AF263" s="59"/>
      <c r="AG263" s="59"/>
      <c r="AH263" s="59"/>
      <c r="AI263" s="59"/>
      <c r="AJ263" s="59"/>
      <c r="AK263" s="59"/>
      <c r="AL263" s="59"/>
      <c r="AM263" s="59"/>
      <c r="AN263" s="59"/>
      <c r="AO263" s="59"/>
      <c r="AP263" s="59"/>
      <c r="AQ263" s="59"/>
      <c r="AR263" s="59"/>
      <c r="AS263" s="59"/>
      <c r="AT263" s="59"/>
      <c r="AU263" s="59"/>
      <c r="AV263" s="59"/>
      <c r="AW263" s="59"/>
      <c r="AX263" s="59"/>
      <c r="AY263" s="59"/>
      <c r="AZ263" s="59"/>
      <c r="BA263" s="59"/>
      <c r="BB263" s="59"/>
      <c r="BC263" s="59"/>
      <c r="BD263" s="59"/>
      <c r="BE263" s="59"/>
      <c r="BF263" s="59"/>
      <c r="BG263" s="59"/>
      <c r="BH263" s="59"/>
      <c r="BI263" s="59"/>
      <c r="BJ263" s="59"/>
      <c r="BK263" s="59"/>
      <c r="BL263" s="59"/>
      <c r="BM263" s="59"/>
      <c r="BN263" s="59"/>
      <c r="BO263" s="59"/>
      <c r="BP263" s="59"/>
      <c r="BQ263" s="59"/>
      <c r="BR263" s="59"/>
      <c r="BS263" s="59"/>
      <c r="BT263" s="59"/>
      <c r="BU263" s="59"/>
      <c r="BV263" s="59"/>
      <c r="BW263" s="59"/>
      <c r="BX263" s="59"/>
      <c r="BY263" s="59"/>
      <c r="BZ263" s="59"/>
      <c r="CA263" s="59"/>
      <c r="CB263" s="59"/>
      <c r="CC263" s="59"/>
      <c r="CD263" s="59"/>
      <c r="CE263" s="59"/>
      <c r="CF263" s="59"/>
      <c r="CG263" s="59"/>
      <c r="CH263" s="59"/>
      <c r="CI263" s="59"/>
      <c r="CJ263" s="59"/>
      <c r="CK263" s="59"/>
      <c r="CL263" s="59"/>
      <c r="CM263" s="59"/>
      <c r="CN263" s="59"/>
      <c r="CO263" s="59"/>
      <c r="CP263" s="59"/>
      <c r="CQ263" s="59"/>
      <c r="CR263" s="59"/>
      <c r="CS263" s="59"/>
      <c r="CT263" s="59"/>
      <c r="CU263" s="59"/>
      <c r="CV263" s="59"/>
      <c r="CW263" s="59"/>
      <c r="CX263" s="59"/>
      <c r="CY263" s="59"/>
      <c r="CZ263" s="59"/>
      <c r="DA263" s="59"/>
      <c r="DB263" s="59"/>
      <c r="DC263" s="59"/>
      <c r="DD263" s="59"/>
      <c r="DE263" s="59"/>
      <c r="DF263" s="59"/>
      <c r="DG263" s="59"/>
      <c r="DH263" s="59"/>
      <c r="DI263" s="59"/>
      <c r="DJ263" s="59"/>
      <c r="DK263" s="59"/>
      <c r="DL263" s="59"/>
      <c r="DM263" s="59"/>
      <c r="DN263" s="59"/>
      <c r="DO263" s="59"/>
      <c r="DP263" s="59"/>
      <c r="DQ263" s="59"/>
      <c r="DR263" s="59"/>
      <c r="DS263" s="59"/>
      <c r="DT263" s="59"/>
      <c r="DU263" s="59"/>
      <c r="DV263" s="59"/>
      <c r="DW263" s="59"/>
      <c r="DX263" s="59"/>
      <c r="DY263" s="59"/>
      <c r="DZ263" s="59"/>
      <c r="EA263" s="59"/>
      <c r="EB263" s="59"/>
      <c r="EC263" s="59"/>
      <c r="ED263" s="59"/>
      <c r="EE263" s="59"/>
      <c r="EF263" s="59"/>
      <c r="EG263" s="59"/>
      <c r="EH263" s="59"/>
      <c r="EI263" s="59"/>
      <c r="EJ263" s="59"/>
      <c r="EK263" s="59"/>
      <c r="EL263" s="59"/>
      <c r="EM263" s="59"/>
      <c r="EN263" s="59"/>
    </row>
    <row r="264" spans="1:144" s="28" customFormat="1" ht="30" x14ac:dyDescent="0.4">
      <c r="A264" s="17"/>
      <c r="B264" s="17" t="s">
        <v>539</v>
      </c>
      <c r="C264" s="28" t="s">
        <v>345</v>
      </c>
      <c r="D264" s="49"/>
      <c r="E264" s="49">
        <v>1</v>
      </c>
      <c r="F264" s="49">
        <v>1</v>
      </c>
      <c r="G264" s="49"/>
      <c r="H264" s="94">
        <f>SUM(Tabla1[[#This Row],[PRIMER TRIMESTRE]:[CUARTO TRIMESTRE]])</f>
        <v>2</v>
      </c>
      <c r="I264" s="19">
        <v>250</v>
      </c>
      <c r="J264" s="19">
        <f t="shared" si="14"/>
        <v>500</v>
      </c>
      <c r="K264" s="21"/>
      <c r="L264" s="17" t="s">
        <v>18</v>
      </c>
      <c r="M264" s="28" t="s">
        <v>346</v>
      </c>
      <c r="O264" s="42"/>
      <c r="P264" s="59"/>
      <c r="Q264" s="59"/>
      <c r="R264" s="59"/>
      <c r="S264" s="59"/>
      <c r="T264" s="60" t="s">
        <v>264</v>
      </c>
      <c r="U264" s="59"/>
      <c r="V264" s="59"/>
      <c r="W264" s="59"/>
      <c r="X264" s="59"/>
      <c r="Y264" s="59"/>
      <c r="Z264" s="59"/>
      <c r="AA264" s="59"/>
      <c r="AB264" s="59"/>
      <c r="AC264" s="59"/>
      <c r="AD264" s="59"/>
      <c r="AE264" s="59"/>
      <c r="AF264" s="59"/>
      <c r="AG264" s="59"/>
      <c r="AH264" s="59"/>
      <c r="AI264" s="59"/>
      <c r="AJ264" s="59"/>
      <c r="AK264" s="59"/>
      <c r="AL264" s="59"/>
      <c r="AM264" s="59"/>
      <c r="AN264" s="59"/>
      <c r="AO264" s="59"/>
      <c r="AP264" s="59"/>
      <c r="AQ264" s="59"/>
      <c r="AR264" s="59"/>
      <c r="AS264" s="59"/>
      <c r="AT264" s="59"/>
      <c r="AU264" s="59"/>
      <c r="AV264" s="59"/>
      <c r="AW264" s="59"/>
      <c r="AX264" s="59"/>
      <c r="AY264" s="59"/>
      <c r="AZ264" s="59"/>
      <c r="BA264" s="59"/>
      <c r="BB264" s="59"/>
      <c r="BC264" s="59"/>
      <c r="BD264" s="59"/>
      <c r="BE264" s="59"/>
      <c r="BF264" s="59"/>
      <c r="BG264" s="59"/>
      <c r="BH264" s="59"/>
      <c r="BI264" s="59"/>
      <c r="BJ264" s="59"/>
      <c r="BK264" s="59"/>
      <c r="BL264" s="59"/>
      <c r="BM264" s="59"/>
      <c r="BN264" s="59"/>
      <c r="BO264" s="59"/>
      <c r="BP264" s="59"/>
      <c r="BQ264" s="59"/>
      <c r="BR264" s="59"/>
      <c r="BS264" s="59"/>
      <c r="BT264" s="59"/>
      <c r="BU264" s="59"/>
      <c r="BV264" s="59"/>
      <c r="BW264" s="59"/>
      <c r="BX264" s="59"/>
      <c r="BY264" s="59"/>
      <c r="BZ264" s="59"/>
      <c r="CA264" s="59"/>
      <c r="CB264" s="59"/>
      <c r="CC264" s="59"/>
      <c r="CD264" s="59"/>
      <c r="CE264" s="59"/>
      <c r="CF264" s="59"/>
      <c r="CG264" s="59"/>
      <c r="CH264" s="59"/>
      <c r="CI264" s="59"/>
      <c r="CJ264" s="59"/>
      <c r="CK264" s="59"/>
      <c r="CL264" s="59"/>
      <c r="CM264" s="59"/>
      <c r="CN264" s="59"/>
      <c r="CO264" s="59"/>
      <c r="CP264" s="59"/>
      <c r="CQ264" s="59"/>
      <c r="CR264" s="59"/>
      <c r="CS264" s="59"/>
      <c r="CT264" s="59"/>
      <c r="CU264" s="59"/>
      <c r="CV264" s="59"/>
      <c r="CW264" s="59"/>
      <c r="CX264" s="59"/>
      <c r="CY264" s="59"/>
      <c r="CZ264" s="59"/>
      <c r="DA264" s="59"/>
      <c r="DB264" s="59"/>
      <c r="DC264" s="59"/>
      <c r="DD264" s="59"/>
      <c r="DE264" s="59"/>
      <c r="DF264" s="59"/>
      <c r="DG264" s="59"/>
      <c r="DH264" s="59"/>
      <c r="DI264" s="59"/>
      <c r="DJ264" s="59"/>
      <c r="DK264" s="59"/>
      <c r="DL264" s="59"/>
      <c r="DM264" s="59"/>
      <c r="DN264" s="59"/>
      <c r="DO264" s="59"/>
      <c r="DP264" s="59"/>
      <c r="DQ264" s="59"/>
      <c r="DR264" s="59"/>
      <c r="DS264" s="59"/>
      <c r="DT264" s="59"/>
      <c r="DU264" s="59"/>
      <c r="DV264" s="59"/>
      <c r="DW264" s="59"/>
      <c r="DX264" s="59"/>
      <c r="DY264" s="59"/>
      <c r="DZ264" s="59"/>
      <c r="EA264" s="59"/>
      <c r="EB264" s="59"/>
      <c r="EC264" s="59"/>
      <c r="ED264" s="59"/>
      <c r="EE264" s="59"/>
      <c r="EF264" s="59"/>
      <c r="EG264" s="59"/>
      <c r="EH264" s="59"/>
      <c r="EI264" s="59"/>
      <c r="EJ264" s="59"/>
      <c r="EK264" s="59"/>
      <c r="EL264" s="59"/>
      <c r="EM264" s="59"/>
      <c r="EN264" s="59"/>
    </row>
    <row r="265" spans="1:144" s="96" customFormat="1" ht="30" x14ac:dyDescent="0.4">
      <c r="A265" s="17"/>
      <c r="B265" s="17" t="s">
        <v>540</v>
      </c>
      <c r="C265" s="28" t="s">
        <v>345</v>
      </c>
      <c r="D265" s="49"/>
      <c r="E265" s="49">
        <v>2</v>
      </c>
      <c r="F265" s="49">
        <v>2</v>
      </c>
      <c r="G265" s="49"/>
      <c r="H265" s="94">
        <f>SUM(Tabla1[[#This Row],[PRIMER TRIMESTRE]:[CUARTO TRIMESTRE]])</f>
        <v>4</v>
      </c>
      <c r="I265" s="19">
        <v>250</v>
      </c>
      <c r="J265" s="19">
        <f t="shared" si="14"/>
        <v>1000</v>
      </c>
      <c r="K265" s="21"/>
      <c r="L265" s="17" t="s">
        <v>18</v>
      </c>
      <c r="M265" s="28" t="s">
        <v>346</v>
      </c>
      <c r="N265" s="28"/>
      <c r="O265" s="42"/>
      <c r="P265" s="59"/>
      <c r="Q265" s="59"/>
      <c r="R265" s="59"/>
      <c r="S265" s="59"/>
      <c r="T265" s="60"/>
      <c r="U265" s="59"/>
      <c r="V265" s="59"/>
      <c r="W265" s="59"/>
      <c r="X265" s="59"/>
      <c r="Y265" s="59"/>
      <c r="Z265" s="59"/>
      <c r="AA265" s="59"/>
      <c r="AB265" s="59"/>
      <c r="AC265" s="59"/>
      <c r="AD265" s="59"/>
      <c r="AE265" s="59"/>
      <c r="AF265" s="59"/>
      <c r="AG265" s="59"/>
      <c r="AH265" s="59"/>
      <c r="AI265" s="59"/>
      <c r="AJ265" s="59"/>
      <c r="AK265" s="59"/>
      <c r="AL265" s="59"/>
      <c r="AM265" s="59"/>
      <c r="AN265" s="59"/>
      <c r="AO265" s="59"/>
      <c r="AP265" s="59"/>
      <c r="AQ265" s="59"/>
      <c r="AR265" s="59"/>
      <c r="AS265" s="59"/>
      <c r="AT265" s="59"/>
      <c r="AU265" s="59"/>
      <c r="AV265" s="59"/>
      <c r="AW265" s="59"/>
      <c r="AX265" s="59"/>
      <c r="AY265" s="59"/>
      <c r="AZ265" s="59"/>
      <c r="BA265" s="59"/>
      <c r="BB265" s="59"/>
      <c r="BC265" s="59"/>
      <c r="BD265" s="59"/>
      <c r="BE265" s="59"/>
      <c r="BF265" s="59"/>
      <c r="BG265" s="59"/>
      <c r="BH265" s="59"/>
      <c r="BI265" s="59"/>
      <c r="BJ265" s="59"/>
      <c r="BK265" s="59"/>
      <c r="BL265" s="59"/>
      <c r="BM265" s="59"/>
      <c r="BN265" s="59"/>
      <c r="BO265" s="59"/>
      <c r="BP265" s="59"/>
      <c r="BQ265" s="59"/>
      <c r="BR265" s="59"/>
      <c r="BS265" s="59"/>
      <c r="BT265" s="59"/>
      <c r="BU265" s="59"/>
      <c r="BV265" s="59"/>
      <c r="BW265" s="59"/>
      <c r="BX265" s="59"/>
      <c r="BY265" s="59"/>
      <c r="BZ265" s="59"/>
      <c r="CA265" s="59"/>
      <c r="CB265" s="59"/>
      <c r="CC265" s="59"/>
      <c r="CD265" s="59"/>
      <c r="CE265" s="59"/>
      <c r="CF265" s="59"/>
      <c r="CG265" s="59"/>
      <c r="CH265" s="59"/>
      <c r="CI265" s="59"/>
      <c r="CJ265" s="59"/>
      <c r="CK265" s="59"/>
      <c r="CL265" s="59"/>
      <c r="CM265" s="59"/>
      <c r="CN265" s="59"/>
      <c r="CO265" s="59"/>
      <c r="CP265" s="59"/>
      <c r="CQ265" s="59"/>
      <c r="CR265" s="59"/>
      <c r="CS265" s="59"/>
      <c r="CT265" s="59"/>
      <c r="CU265" s="59"/>
      <c r="CV265" s="59"/>
      <c r="CW265" s="59"/>
      <c r="CX265" s="59"/>
      <c r="CY265" s="59"/>
      <c r="CZ265" s="59"/>
      <c r="DA265" s="59"/>
      <c r="DB265" s="59"/>
      <c r="DC265" s="59"/>
      <c r="DD265" s="59"/>
      <c r="DE265" s="59"/>
      <c r="DF265" s="59"/>
      <c r="DG265" s="59"/>
      <c r="DH265" s="59"/>
      <c r="DI265" s="59"/>
      <c r="DJ265" s="59"/>
      <c r="DK265" s="59"/>
      <c r="DL265" s="59"/>
      <c r="DM265" s="59"/>
      <c r="DN265" s="59"/>
      <c r="DO265" s="59"/>
      <c r="DP265" s="59"/>
      <c r="DQ265" s="59"/>
      <c r="DR265" s="59"/>
      <c r="DS265" s="59"/>
      <c r="DT265" s="59"/>
      <c r="DU265" s="59"/>
      <c r="DV265" s="59"/>
      <c r="DW265" s="59"/>
      <c r="DX265" s="59"/>
      <c r="DY265" s="59"/>
      <c r="DZ265" s="59"/>
      <c r="EA265" s="59"/>
      <c r="EB265" s="59"/>
      <c r="EC265" s="59"/>
      <c r="ED265" s="59"/>
      <c r="EE265" s="59"/>
      <c r="EF265" s="59"/>
      <c r="EG265" s="59"/>
      <c r="EH265" s="59"/>
      <c r="EI265" s="59"/>
      <c r="EJ265" s="59"/>
      <c r="EK265" s="59"/>
      <c r="EL265" s="59"/>
      <c r="EM265" s="59"/>
      <c r="EN265" s="59"/>
    </row>
    <row r="266" spans="1:144" s="27" customFormat="1" ht="30" x14ac:dyDescent="0.4">
      <c r="A266" s="17"/>
      <c r="B266" s="17" t="s">
        <v>541</v>
      </c>
      <c r="C266" s="28" t="s">
        <v>345</v>
      </c>
      <c r="D266" s="49"/>
      <c r="E266" s="49">
        <v>1</v>
      </c>
      <c r="F266" s="49">
        <v>1</v>
      </c>
      <c r="G266" s="49"/>
      <c r="H266" s="94">
        <f>SUM(Tabla1[[#This Row],[PRIMER TRIMESTRE]:[CUARTO TRIMESTRE]])</f>
        <v>2</v>
      </c>
      <c r="I266" s="19">
        <v>100</v>
      </c>
      <c r="J266" s="19">
        <f t="shared" si="14"/>
        <v>200</v>
      </c>
      <c r="K266" s="21"/>
      <c r="L266" s="17" t="s">
        <v>18</v>
      </c>
      <c r="M266" s="28" t="s">
        <v>346</v>
      </c>
      <c r="N266" s="28"/>
      <c r="O266" s="42"/>
      <c r="P266" s="56"/>
      <c r="Q266" s="56"/>
      <c r="R266" s="56"/>
      <c r="S266" s="56"/>
      <c r="T266" s="57" t="s">
        <v>265</v>
      </c>
      <c r="U266" s="56"/>
      <c r="V266" s="56"/>
      <c r="W266" s="56"/>
      <c r="X266" s="56"/>
      <c r="Y266" s="56"/>
      <c r="Z266" s="56"/>
      <c r="AA266" s="56"/>
      <c r="AB266" s="56"/>
      <c r="AC266" s="56"/>
      <c r="AD266" s="56"/>
      <c r="AE266" s="56"/>
      <c r="AF266" s="56"/>
      <c r="AG266" s="56"/>
      <c r="AH266" s="56"/>
      <c r="AI266" s="56"/>
      <c r="AJ266" s="56"/>
      <c r="AK266" s="56"/>
      <c r="AL266" s="56"/>
      <c r="AM266" s="56"/>
      <c r="AN266" s="56"/>
      <c r="AO266" s="56"/>
      <c r="AP266" s="56"/>
      <c r="AQ266" s="56"/>
      <c r="AR266" s="56"/>
      <c r="AS266" s="56"/>
      <c r="AT266" s="56"/>
      <c r="AU266" s="56"/>
      <c r="AV266" s="56"/>
      <c r="AW266" s="56"/>
      <c r="AX266" s="56"/>
      <c r="AY266" s="56"/>
      <c r="AZ266" s="56"/>
      <c r="BA266" s="56"/>
      <c r="BB266" s="56"/>
      <c r="BC266" s="56"/>
      <c r="BD266" s="56"/>
      <c r="BE266" s="56"/>
      <c r="BF266" s="56"/>
      <c r="BG266" s="56"/>
      <c r="BH266" s="56"/>
      <c r="BI266" s="56"/>
      <c r="BJ266" s="56"/>
      <c r="BK266" s="56"/>
      <c r="BL266" s="56"/>
      <c r="BM266" s="56"/>
      <c r="BN266" s="56"/>
      <c r="BO266" s="56"/>
      <c r="BP266" s="56"/>
      <c r="BQ266" s="56"/>
      <c r="BR266" s="56"/>
      <c r="BS266" s="56"/>
      <c r="BT266" s="56"/>
      <c r="BU266" s="56"/>
      <c r="BV266" s="56"/>
      <c r="BW266" s="56"/>
      <c r="BX266" s="56"/>
      <c r="BY266" s="56"/>
      <c r="BZ266" s="56"/>
      <c r="CA266" s="56"/>
      <c r="CB266" s="56"/>
      <c r="CC266" s="56"/>
      <c r="CD266" s="56"/>
      <c r="CE266" s="56"/>
      <c r="CF266" s="56"/>
      <c r="CG266" s="56"/>
      <c r="CH266" s="56"/>
      <c r="CI266" s="56"/>
      <c r="CJ266" s="56"/>
      <c r="CK266" s="56"/>
      <c r="CL266" s="56"/>
      <c r="CM266" s="56"/>
      <c r="CN266" s="56"/>
      <c r="CO266" s="56"/>
      <c r="CP266" s="56"/>
      <c r="CQ266" s="56"/>
      <c r="CR266" s="56"/>
      <c r="CS266" s="56"/>
      <c r="CT266" s="56"/>
      <c r="CU266" s="56"/>
      <c r="CV266" s="56"/>
      <c r="CW266" s="56"/>
      <c r="CX266" s="56"/>
      <c r="CY266" s="56"/>
      <c r="CZ266" s="56"/>
      <c r="DA266" s="56"/>
      <c r="DB266" s="56"/>
      <c r="DC266" s="56"/>
      <c r="DD266" s="56"/>
      <c r="DE266" s="56"/>
      <c r="DF266" s="56"/>
      <c r="DG266" s="56"/>
      <c r="DH266" s="56"/>
      <c r="DI266" s="56"/>
      <c r="DJ266" s="56"/>
      <c r="DK266" s="56"/>
      <c r="DL266" s="56"/>
      <c r="DM266" s="56"/>
      <c r="DN266" s="56"/>
      <c r="DO266" s="56"/>
      <c r="DP266" s="56"/>
      <c r="DQ266" s="56"/>
      <c r="DR266" s="56"/>
      <c r="DS266" s="56"/>
      <c r="DT266" s="56"/>
      <c r="DU266" s="56"/>
      <c r="DV266" s="56"/>
      <c r="DW266" s="56"/>
      <c r="DX266" s="56"/>
      <c r="DY266" s="56"/>
      <c r="DZ266" s="56"/>
      <c r="EA266" s="56"/>
      <c r="EB266" s="56"/>
      <c r="EC266" s="56"/>
      <c r="ED266" s="56"/>
      <c r="EE266" s="56"/>
      <c r="EF266" s="56"/>
      <c r="EG266" s="56"/>
      <c r="EH266" s="56"/>
      <c r="EI266" s="56"/>
      <c r="EJ266" s="56"/>
      <c r="EK266" s="56"/>
      <c r="EL266" s="56"/>
      <c r="EM266" s="56"/>
    </row>
    <row r="267" spans="1:144" ht="30" x14ac:dyDescent="0.4">
      <c r="A267" s="17"/>
      <c r="B267" s="17" t="s">
        <v>543</v>
      </c>
      <c r="C267" s="28" t="s">
        <v>542</v>
      </c>
      <c r="D267" s="49"/>
      <c r="E267" s="49">
        <v>3</v>
      </c>
      <c r="F267" s="49">
        <v>3</v>
      </c>
      <c r="G267" s="49"/>
      <c r="H267" s="94">
        <f>SUM(Tabla1[[#This Row],[PRIMER TRIMESTRE]:[CUARTO TRIMESTRE]])</f>
        <v>6</v>
      </c>
      <c r="I267" s="19">
        <v>4500</v>
      </c>
      <c r="J267" s="19">
        <f t="shared" si="14"/>
        <v>27000</v>
      </c>
      <c r="K267" s="21"/>
      <c r="L267" s="17" t="s">
        <v>18</v>
      </c>
      <c r="M267" s="28" t="s">
        <v>346</v>
      </c>
      <c r="N267" s="28"/>
      <c r="O267" s="42"/>
      <c r="T267" s="61" t="s">
        <v>14</v>
      </c>
    </row>
    <row r="268" spans="1:144" ht="30" x14ac:dyDescent="0.4">
      <c r="A268" s="17"/>
      <c r="B268" s="17" t="s">
        <v>425</v>
      </c>
      <c r="C268" s="28" t="s">
        <v>345</v>
      </c>
      <c r="D268" s="49"/>
      <c r="E268" s="49">
        <v>2</v>
      </c>
      <c r="F268" s="49"/>
      <c r="G268" s="49"/>
      <c r="H268" s="94">
        <f>SUM(Tabla1[[#This Row],[PRIMER TRIMESTRE]:[CUARTO TRIMESTRE]])</f>
        <v>2</v>
      </c>
      <c r="I268" s="19">
        <v>1200</v>
      </c>
      <c r="J268" s="19">
        <f t="shared" si="14"/>
        <v>2400</v>
      </c>
      <c r="K268" s="21"/>
      <c r="L268" s="17" t="s">
        <v>18</v>
      </c>
      <c r="M268" s="28" t="s">
        <v>346</v>
      </c>
      <c r="N268" s="28"/>
      <c r="O268" s="42"/>
      <c r="T268" s="57" t="s">
        <v>266</v>
      </c>
    </row>
    <row r="269" spans="1:144" ht="30" x14ac:dyDescent="0.4">
      <c r="A269" s="17"/>
      <c r="B269" s="17" t="s">
        <v>482</v>
      </c>
      <c r="C269" s="28" t="s">
        <v>345</v>
      </c>
      <c r="D269" s="49"/>
      <c r="E269" s="49"/>
      <c r="F269" s="49">
        <v>2</v>
      </c>
      <c r="G269" s="49"/>
      <c r="H269" s="94">
        <f>SUM(Tabla1[[#This Row],[PRIMER TRIMESTRE]:[CUARTO TRIMESTRE]])</f>
        <v>2</v>
      </c>
      <c r="I269" s="19">
        <v>15000</v>
      </c>
      <c r="J269" s="19">
        <f t="shared" si="14"/>
        <v>30000</v>
      </c>
      <c r="K269" s="21"/>
      <c r="L269" s="17" t="s">
        <v>18</v>
      </c>
      <c r="M269" s="28" t="s">
        <v>346</v>
      </c>
      <c r="N269" s="28"/>
      <c r="O269" s="42"/>
      <c r="T269" s="57" t="s">
        <v>267</v>
      </c>
    </row>
    <row r="270" spans="1:144" ht="30" x14ac:dyDescent="0.4">
      <c r="A270" s="17"/>
      <c r="B270" s="17" t="s">
        <v>426</v>
      </c>
      <c r="C270" s="28" t="s">
        <v>345</v>
      </c>
      <c r="D270" s="49"/>
      <c r="E270" s="49">
        <v>15</v>
      </c>
      <c r="F270" s="49">
        <v>15</v>
      </c>
      <c r="G270" s="49"/>
      <c r="H270" s="94">
        <f>SUM(Tabla1[[#This Row],[PRIMER TRIMESTRE]:[CUARTO TRIMESTRE]])</f>
        <v>30</v>
      </c>
      <c r="I270" s="19">
        <v>60</v>
      </c>
      <c r="J270" s="19">
        <f t="shared" si="14"/>
        <v>1800</v>
      </c>
      <c r="K270" s="21"/>
      <c r="L270" s="17" t="s">
        <v>18</v>
      </c>
      <c r="M270" s="28" t="s">
        <v>346</v>
      </c>
      <c r="N270" s="28"/>
      <c r="O270" s="42"/>
      <c r="T270" s="57" t="s">
        <v>268</v>
      </c>
    </row>
    <row r="271" spans="1:144" ht="30" x14ac:dyDescent="0.4">
      <c r="A271" s="17"/>
      <c r="B271" s="17" t="s">
        <v>487</v>
      </c>
      <c r="C271" s="28" t="s">
        <v>345</v>
      </c>
      <c r="D271" s="49"/>
      <c r="E271" s="49">
        <v>10</v>
      </c>
      <c r="F271" s="49"/>
      <c r="G271" s="49"/>
      <c r="H271" s="94">
        <f>SUM(Tabla1[[#This Row],[PRIMER TRIMESTRE]:[CUARTO TRIMESTRE]])</f>
        <v>10</v>
      </c>
      <c r="I271" s="19">
        <v>15</v>
      </c>
      <c r="J271" s="19">
        <f t="shared" si="14"/>
        <v>150</v>
      </c>
      <c r="K271" s="21"/>
      <c r="L271" s="17" t="s">
        <v>18</v>
      </c>
      <c r="M271" s="28" t="s">
        <v>346</v>
      </c>
      <c r="N271" s="28"/>
      <c r="O271" s="42"/>
      <c r="T271" s="57" t="s">
        <v>269</v>
      </c>
    </row>
    <row r="272" spans="1:144" ht="30" x14ac:dyDescent="0.4">
      <c r="A272" s="17"/>
      <c r="B272" s="17" t="s">
        <v>488</v>
      </c>
      <c r="C272" s="28" t="s">
        <v>345</v>
      </c>
      <c r="D272" s="49"/>
      <c r="E272" s="49">
        <v>3</v>
      </c>
      <c r="F272" s="49">
        <v>3</v>
      </c>
      <c r="G272" s="49"/>
      <c r="H272" s="94">
        <f>SUM(Tabla1[[#This Row],[PRIMER TRIMESTRE]:[CUARTO TRIMESTRE]])</f>
        <v>6</v>
      </c>
      <c r="I272" s="19">
        <v>25</v>
      </c>
      <c r="J272" s="19">
        <f t="shared" si="14"/>
        <v>150</v>
      </c>
      <c r="K272" s="21"/>
      <c r="L272" s="17" t="s">
        <v>18</v>
      </c>
      <c r="M272" s="28" t="s">
        <v>346</v>
      </c>
      <c r="N272" s="28"/>
      <c r="O272" s="42"/>
      <c r="T272" s="57" t="s">
        <v>270</v>
      </c>
    </row>
    <row r="273" spans="1:143" ht="30" x14ac:dyDescent="0.4">
      <c r="A273" s="17"/>
      <c r="B273" s="17" t="s">
        <v>491</v>
      </c>
      <c r="C273" s="28" t="s">
        <v>526</v>
      </c>
      <c r="D273" s="49"/>
      <c r="E273" s="49">
        <v>2</v>
      </c>
      <c r="F273" s="49">
        <v>2</v>
      </c>
      <c r="G273" s="49"/>
      <c r="H273" s="94">
        <f>SUM(Tabla1[[#This Row],[PRIMER TRIMESTRE]:[CUARTO TRIMESTRE]])</f>
        <v>4</v>
      </c>
      <c r="I273" s="19">
        <v>20</v>
      </c>
      <c r="J273" s="19">
        <f t="shared" si="14"/>
        <v>80</v>
      </c>
      <c r="K273" s="21"/>
      <c r="L273" s="17" t="s">
        <v>18</v>
      </c>
      <c r="M273" s="28" t="s">
        <v>346</v>
      </c>
      <c r="N273" s="28"/>
      <c r="O273" s="42"/>
      <c r="T273" s="57" t="s">
        <v>271</v>
      </c>
    </row>
    <row r="274" spans="1:143" ht="30" x14ac:dyDescent="0.4">
      <c r="A274" s="17"/>
      <c r="B274" s="17" t="s">
        <v>486</v>
      </c>
      <c r="C274" s="28" t="s">
        <v>526</v>
      </c>
      <c r="D274" s="49"/>
      <c r="E274" s="49">
        <v>2</v>
      </c>
      <c r="F274" s="49">
        <v>2</v>
      </c>
      <c r="G274" s="49"/>
      <c r="H274" s="94">
        <f>SUM(Tabla1[[#This Row],[PRIMER TRIMESTRE]:[CUARTO TRIMESTRE]])</f>
        <v>4</v>
      </c>
      <c r="I274" s="19">
        <v>10</v>
      </c>
      <c r="J274" s="19">
        <f t="shared" si="14"/>
        <v>40</v>
      </c>
      <c r="K274" s="21"/>
      <c r="L274" s="17" t="s">
        <v>18</v>
      </c>
      <c r="M274" s="28" t="s">
        <v>346</v>
      </c>
      <c r="N274" s="28"/>
      <c r="O274" s="42"/>
      <c r="T274" s="57" t="s">
        <v>272</v>
      </c>
    </row>
    <row r="275" spans="1:143" s="27" customFormat="1" ht="30" x14ac:dyDescent="0.4">
      <c r="A275" s="17"/>
      <c r="B275" s="17" t="s">
        <v>479</v>
      </c>
      <c r="C275" s="28" t="s">
        <v>345</v>
      </c>
      <c r="D275" s="49"/>
      <c r="E275" s="49">
        <v>6</v>
      </c>
      <c r="F275" s="49"/>
      <c r="G275" s="49">
        <v>6</v>
      </c>
      <c r="H275" s="94">
        <f>SUM(Tabla1[[#This Row],[PRIMER TRIMESTRE]:[CUARTO TRIMESTRE]])</f>
        <v>12</v>
      </c>
      <c r="I275" s="19">
        <v>300</v>
      </c>
      <c r="J275" s="19">
        <f t="shared" si="14"/>
        <v>3600</v>
      </c>
      <c r="K275" s="21"/>
      <c r="L275" s="17" t="s">
        <v>18</v>
      </c>
      <c r="M275" s="79" t="s">
        <v>346</v>
      </c>
      <c r="N275" s="28"/>
      <c r="O275" s="42"/>
      <c r="P275" s="56"/>
      <c r="Q275" s="56"/>
      <c r="R275" s="56"/>
      <c r="S275" s="56"/>
      <c r="T275" s="57" t="s">
        <v>273</v>
      </c>
      <c r="U275" s="56"/>
      <c r="V275" s="56"/>
      <c r="W275" s="56"/>
      <c r="X275" s="56"/>
      <c r="Y275" s="56"/>
      <c r="Z275" s="56"/>
      <c r="AA275" s="56"/>
      <c r="AB275" s="56"/>
      <c r="AC275" s="56"/>
      <c r="AD275" s="56"/>
      <c r="AE275" s="56"/>
      <c r="AF275" s="56"/>
      <c r="AG275" s="56"/>
      <c r="AH275" s="56"/>
      <c r="AI275" s="56"/>
      <c r="AJ275" s="56"/>
      <c r="AK275" s="56"/>
      <c r="AL275" s="56"/>
      <c r="AM275" s="56"/>
      <c r="AN275" s="56"/>
      <c r="AO275" s="56"/>
      <c r="AP275" s="56"/>
      <c r="AQ275" s="56"/>
      <c r="AR275" s="56"/>
      <c r="AS275" s="56"/>
      <c r="AT275" s="56"/>
      <c r="AU275" s="56"/>
      <c r="AV275" s="56"/>
      <c r="AW275" s="56"/>
      <c r="AX275" s="56"/>
      <c r="AY275" s="56"/>
      <c r="AZ275" s="56"/>
      <c r="BA275" s="56"/>
      <c r="BB275" s="56"/>
      <c r="BC275" s="56"/>
      <c r="BD275" s="56"/>
      <c r="BE275" s="56"/>
      <c r="BF275" s="56"/>
      <c r="BG275" s="56"/>
      <c r="BH275" s="56"/>
      <c r="BI275" s="56"/>
      <c r="BJ275" s="56"/>
      <c r="BK275" s="56"/>
      <c r="BL275" s="56"/>
      <c r="BM275" s="56"/>
      <c r="BN275" s="56"/>
      <c r="BO275" s="56"/>
      <c r="BP275" s="56"/>
      <c r="BQ275" s="56"/>
      <c r="BR275" s="56"/>
      <c r="BS275" s="56"/>
      <c r="BT275" s="56"/>
      <c r="BU275" s="56"/>
      <c r="BV275" s="56"/>
      <c r="BW275" s="56"/>
      <c r="BX275" s="56"/>
      <c r="BY275" s="56"/>
      <c r="BZ275" s="56"/>
      <c r="CA275" s="56"/>
      <c r="CB275" s="56"/>
      <c r="CC275" s="56"/>
      <c r="CD275" s="56"/>
      <c r="CE275" s="56"/>
      <c r="CF275" s="56"/>
      <c r="CG275" s="56"/>
      <c r="CH275" s="56"/>
      <c r="CI275" s="56"/>
      <c r="CJ275" s="56"/>
      <c r="CK275" s="56"/>
      <c r="CL275" s="56"/>
      <c r="CM275" s="56"/>
      <c r="CN275" s="56"/>
      <c r="CO275" s="56"/>
      <c r="CP275" s="56"/>
      <c r="CQ275" s="56"/>
      <c r="CR275" s="56"/>
      <c r="CS275" s="56"/>
      <c r="CT275" s="56"/>
      <c r="CU275" s="56"/>
      <c r="CV275" s="56"/>
      <c r="CW275" s="56"/>
      <c r="CX275" s="56"/>
      <c r="CY275" s="56"/>
      <c r="CZ275" s="56"/>
      <c r="DA275" s="56"/>
      <c r="DB275" s="56"/>
      <c r="DC275" s="56"/>
      <c r="DD275" s="56"/>
      <c r="DE275" s="56"/>
      <c r="DF275" s="56"/>
      <c r="DG275" s="56"/>
      <c r="DH275" s="56"/>
      <c r="DI275" s="56"/>
      <c r="DJ275" s="56"/>
      <c r="DK275" s="56"/>
      <c r="DL275" s="56"/>
      <c r="DM275" s="56"/>
      <c r="DN275" s="56"/>
      <c r="DO275" s="56"/>
      <c r="DP275" s="56"/>
      <c r="DQ275" s="56"/>
      <c r="DR275" s="56"/>
      <c r="DS275" s="56"/>
      <c r="DT275" s="56"/>
      <c r="DU275" s="56"/>
      <c r="DV275" s="56"/>
      <c r="DW275" s="56"/>
      <c r="DX275" s="56"/>
      <c r="DY275" s="56"/>
      <c r="DZ275" s="56"/>
      <c r="EA275" s="56"/>
      <c r="EB275" s="56"/>
      <c r="EC275" s="56"/>
      <c r="ED275" s="56"/>
      <c r="EE275" s="56"/>
      <c r="EF275" s="56"/>
      <c r="EG275" s="56"/>
      <c r="EH275" s="56"/>
      <c r="EI275" s="56"/>
      <c r="EJ275" s="56"/>
      <c r="EK275" s="56"/>
      <c r="EL275" s="56"/>
      <c r="EM275" s="56"/>
    </row>
    <row r="276" spans="1:143" s="27" customFormat="1" ht="30" x14ac:dyDescent="0.4">
      <c r="A276" s="17"/>
      <c r="B276" s="17" t="s">
        <v>483</v>
      </c>
      <c r="C276" s="28" t="s">
        <v>345</v>
      </c>
      <c r="D276" s="49"/>
      <c r="E276" s="49"/>
      <c r="F276" s="49">
        <v>3</v>
      </c>
      <c r="G276" s="49"/>
      <c r="H276" s="94">
        <f>SUM(Tabla1[[#This Row],[PRIMER TRIMESTRE]:[CUARTO TRIMESTRE]])</f>
        <v>3</v>
      </c>
      <c r="I276" s="19">
        <v>500</v>
      </c>
      <c r="J276" s="19">
        <f t="shared" si="14"/>
        <v>1500</v>
      </c>
      <c r="K276" s="21"/>
      <c r="L276" s="17" t="s">
        <v>18</v>
      </c>
      <c r="M276" s="79" t="s">
        <v>346</v>
      </c>
      <c r="N276" s="28"/>
      <c r="O276" s="42"/>
      <c r="P276" s="56"/>
      <c r="Q276" s="56"/>
      <c r="R276" s="56"/>
      <c r="S276" s="56"/>
      <c r="T276" s="57" t="s">
        <v>275</v>
      </c>
      <c r="U276" s="56"/>
      <c r="V276" s="56"/>
      <c r="W276" s="56"/>
      <c r="X276" s="56"/>
      <c r="Y276" s="56"/>
      <c r="Z276" s="56"/>
      <c r="AA276" s="56"/>
      <c r="AB276" s="56"/>
      <c r="AC276" s="56"/>
      <c r="AD276" s="56"/>
      <c r="AE276" s="56"/>
      <c r="AF276" s="56"/>
      <c r="AG276" s="56"/>
      <c r="AH276" s="56"/>
      <c r="AI276" s="56"/>
      <c r="AJ276" s="56"/>
      <c r="AK276" s="56"/>
      <c r="AL276" s="56"/>
      <c r="AM276" s="56"/>
      <c r="AN276" s="56"/>
      <c r="AO276" s="56"/>
      <c r="AP276" s="56"/>
      <c r="AQ276" s="56"/>
      <c r="AR276" s="56"/>
      <c r="AS276" s="56"/>
      <c r="AT276" s="56"/>
      <c r="AU276" s="56"/>
      <c r="AV276" s="56"/>
      <c r="AW276" s="56"/>
      <c r="AX276" s="56"/>
      <c r="AY276" s="56"/>
      <c r="AZ276" s="56"/>
      <c r="BA276" s="56"/>
      <c r="BB276" s="56"/>
      <c r="BC276" s="56"/>
      <c r="BD276" s="56"/>
      <c r="BE276" s="56"/>
      <c r="BF276" s="56"/>
      <c r="BG276" s="56"/>
      <c r="BH276" s="56"/>
      <c r="BI276" s="56"/>
      <c r="BJ276" s="56"/>
      <c r="BK276" s="56"/>
      <c r="BL276" s="56"/>
      <c r="BM276" s="56"/>
      <c r="BN276" s="56"/>
      <c r="BO276" s="56"/>
      <c r="BP276" s="56"/>
      <c r="BQ276" s="56"/>
      <c r="BR276" s="56"/>
      <c r="BS276" s="56"/>
      <c r="BT276" s="56"/>
      <c r="BU276" s="56"/>
      <c r="BV276" s="56"/>
      <c r="BW276" s="56"/>
      <c r="BX276" s="56"/>
      <c r="BY276" s="56"/>
      <c r="BZ276" s="56"/>
      <c r="CA276" s="56"/>
      <c r="CB276" s="56"/>
      <c r="CC276" s="56"/>
      <c r="CD276" s="56"/>
      <c r="CE276" s="56"/>
      <c r="CF276" s="56"/>
      <c r="CG276" s="56"/>
      <c r="CH276" s="56"/>
      <c r="CI276" s="56"/>
      <c r="CJ276" s="56"/>
      <c r="CK276" s="56"/>
      <c r="CL276" s="56"/>
      <c r="CM276" s="56"/>
      <c r="CN276" s="56"/>
      <c r="CO276" s="56"/>
      <c r="CP276" s="56"/>
      <c r="CQ276" s="56"/>
      <c r="CR276" s="56"/>
      <c r="CS276" s="56"/>
      <c r="CT276" s="56"/>
      <c r="CU276" s="56"/>
      <c r="CV276" s="56"/>
      <c r="CW276" s="56"/>
      <c r="CX276" s="56"/>
      <c r="CY276" s="56"/>
      <c r="CZ276" s="56"/>
      <c r="DA276" s="56"/>
      <c r="DB276" s="56"/>
      <c r="DC276" s="56"/>
      <c r="DD276" s="56"/>
      <c r="DE276" s="56"/>
      <c r="DF276" s="56"/>
      <c r="DG276" s="56"/>
      <c r="DH276" s="56"/>
      <c r="DI276" s="56"/>
      <c r="DJ276" s="56"/>
      <c r="DK276" s="56"/>
      <c r="DL276" s="56"/>
      <c r="DM276" s="56"/>
      <c r="DN276" s="56"/>
      <c r="DO276" s="56"/>
      <c r="DP276" s="56"/>
      <c r="DQ276" s="56"/>
      <c r="DR276" s="56"/>
      <c r="DS276" s="56"/>
      <c r="DT276" s="56"/>
      <c r="DU276" s="56"/>
      <c r="DV276" s="56"/>
      <c r="DW276" s="56"/>
      <c r="DX276" s="56"/>
      <c r="DY276" s="56"/>
      <c r="DZ276" s="56"/>
      <c r="EA276" s="56"/>
      <c r="EB276" s="56"/>
      <c r="EC276" s="56"/>
      <c r="ED276" s="56"/>
      <c r="EE276" s="56"/>
      <c r="EF276" s="56"/>
      <c r="EG276" s="56"/>
      <c r="EH276" s="56"/>
      <c r="EI276" s="56"/>
      <c r="EJ276" s="56"/>
      <c r="EK276" s="56"/>
      <c r="EL276" s="56"/>
      <c r="EM276" s="56"/>
    </row>
    <row r="277" spans="1:143" ht="30" x14ac:dyDescent="0.4">
      <c r="A277" s="17"/>
      <c r="B277" s="17" t="s">
        <v>484</v>
      </c>
      <c r="C277" s="28" t="s">
        <v>345</v>
      </c>
      <c r="D277" s="49"/>
      <c r="E277" s="49">
        <v>1</v>
      </c>
      <c r="F277" s="49"/>
      <c r="G277" s="49"/>
      <c r="H277" s="94">
        <f>SUM(Tabla1[[#This Row],[PRIMER TRIMESTRE]:[CUARTO TRIMESTRE]])</f>
        <v>1</v>
      </c>
      <c r="I277" s="19">
        <v>3000</v>
      </c>
      <c r="J277" s="19">
        <f t="shared" si="14"/>
        <v>3000</v>
      </c>
      <c r="K277" s="21"/>
      <c r="L277" s="17" t="s">
        <v>18</v>
      </c>
      <c r="M277" s="79" t="s">
        <v>346</v>
      </c>
      <c r="N277" s="28"/>
      <c r="O277" s="42"/>
      <c r="T277" s="57" t="s">
        <v>276</v>
      </c>
    </row>
    <row r="278" spans="1:143" ht="30" x14ac:dyDescent="0.4">
      <c r="A278" s="17"/>
      <c r="B278" s="17" t="s">
        <v>485</v>
      </c>
      <c r="C278" s="28" t="s">
        <v>345</v>
      </c>
      <c r="D278" s="49"/>
      <c r="E278" s="49"/>
      <c r="F278" s="49">
        <v>6</v>
      </c>
      <c r="G278" s="49"/>
      <c r="H278" s="94">
        <f>SUM(Tabla1[[#This Row],[PRIMER TRIMESTRE]:[CUARTO TRIMESTRE]])</f>
        <v>6</v>
      </c>
      <c r="I278" s="19">
        <v>1500</v>
      </c>
      <c r="J278" s="19">
        <f t="shared" si="14"/>
        <v>9000</v>
      </c>
      <c r="K278" s="21"/>
      <c r="L278" s="17" t="s">
        <v>18</v>
      </c>
      <c r="M278" s="79" t="s">
        <v>346</v>
      </c>
      <c r="N278" s="28"/>
      <c r="O278" s="42"/>
      <c r="T278" s="57" t="s">
        <v>277</v>
      </c>
    </row>
    <row r="279" spans="1:143" ht="30" x14ac:dyDescent="0.4">
      <c r="A279" s="17"/>
      <c r="B279" s="17" t="s">
        <v>469</v>
      </c>
      <c r="C279" s="28" t="s">
        <v>345</v>
      </c>
      <c r="D279" s="49"/>
      <c r="E279" s="49">
        <v>1</v>
      </c>
      <c r="F279" s="49"/>
      <c r="G279" s="49">
        <v>1</v>
      </c>
      <c r="H279" s="94">
        <f>SUM(Tabla1[[#This Row],[PRIMER TRIMESTRE]:[CUARTO TRIMESTRE]])</f>
        <v>2</v>
      </c>
      <c r="I279" s="19">
        <v>15000</v>
      </c>
      <c r="J279" s="19">
        <f t="shared" si="14"/>
        <v>30000</v>
      </c>
      <c r="K279" s="21"/>
      <c r="L279" s="17" t="s">
        <v>18</v>
      </c>
      <c r="M279" s="28" t="s">
        <v>346</v>
      </c>
      <c r="N279" s="28"/>
      <c r="O279" s="42"/>
      <c r="T279" s="57" t="s">
        <v>278</v>
      </c>
    </row>
    <row r="280" spans="1:143" ht="30" x14ac:dyDescent="0.4">
      <c r="A280" s="17"/>
      <c r="B280" s="17" t="s">
        <v>427</v>
      </c>
      <c r="C280" s="28" t="s">
        <v>456</v>
      </c>
      <c r="D280" s="49"/>
      <c r="E280" s="49">
        <v>1</v>
      </c>
      <c r="F280" s="49"/>
      <c r="G280" s="49">
        <v>1</v>
      </c>
      <c r="H280" s="94">
        <f>SUM(Tabla1[[#This Row],[PRIMER TRIMESTRE]:[CUARTO TRIMESTRE]])</f>
        <v>2</v>
      </c>
      <c r="I280" s="19">
        <v>3000</v>
      </c>
      <c r="J280" s="19">
        <f t="shared" si="14"/>
        <v>6000</v>
      </c>
      <c r="K280" s="21"/>
      <c r="L280" s="17" t="s">
        <v>18</v>
      </c>
      <c r="M280" s="28" t="s">
        <v>346</v>
      </c>
      <c r="N280" s="28"/>
      <c r="O280" s="42"/>
      <c r="T280" s="57" t="s">
        <v>279</v>
      </c>
    </row>
    <row r="281" spans="1:143" ht="30" x14ac:dyDescent="0.4">
      <c r="A281" s="4"/>
      <c r="B281" s="17" t="s">
        <v>436</v>
      </c>
      <c r="C281" s="28" t="s">
        <v>345</v>
      </c>
      <c r="D281" s="49"/>
      <c r="E281" s="49">
        <v>1</v>
      </c>
      <c r="F281" s="49"/>
      <c r="G281" s="49">
        <v>1</v>
      </c>
      <c r="H281" s="94">
        <f>SUM(Tabla1[[#This Row],[PRIMER TRIMESTRE]:[CUARTO TRIMESTRE]])</f>
        <v>2</v>
      </c>
      <c r="I281" s="19">
        <v>700</v>
      </c>
      <c r="J281" s="19">
        <f t="shared" si="14"/>
        <v>1400</v>
      </c>
      <c r="K281" s="39"/>
      <c r="L281" s="17" t="s">
        <v>18</v>
      </c>
      <c r="M281" s="28" t="s">
        <v>346</v>
      </c>
      <c r="N281" s="8"/>
      <c r="O281" s="40"/>
      <c r="T281" s="57" t="s">
        <v>280</v>
      </c>
    </row>
    <row r="282" spans="1:143" ht="30" x14ac:dyDescent="0.4">
      <c r="A282" s="17"/>
      <c r="B282" s="17" t="s">
        <v>513</v>
      </c>
      <c r="C282" s="28" t="s">
        <v>345</v>
      </c>
      <c r="D282" s="49"/>
      <c r="E282" s="49"/>
      <c r="F282" s="49">
        <v>2</v>
      </c>
      <c r="G282" s="49">
        <v>2</v>
      </c>
      <c r="H282" s="94">
        <f>SUM(Tabla1[[#This Row],[PRIMER TRIMESTRE]:[CUARTO TRIMESTRE]])</f>
        <v>4</v>
      </c>
      <c r="I282" s="19">
        <v>40000</v>
      </c>
      <c r="J282" s="19">
        <f t="shared" si="14"/>
        <v>160000</v>
      </c>
      <c r="K282" s="21"/>
      <c r="L282" s="17" t="s">
        <v>18</v>
      </c>
      <c r="M282" s="28" t="s">
        <v>346</v>
      </c>
      <c r="N282" s="28"/>
      <c r="O282" s="42"/>
      <c r="T282" s="57" t="s">
        <v>281</v>
      </c>
    </row>
    <row r="283" spans="1:143" ht="30" x14ac:dyDescent="0.4">
      <c r="A283" s="17"/>
      <c r="B283" s="17" t="s">
        <v>514</v>
      </c>
      <c r="C283" s="28" t="s">
        <v>345</v>
      </c>
      <c r="D283" s="49"/>
      <c r="E283" s="49">
        <v>5</v>
      </c>
      <c r="F283" s="49">
        <v>5</v>
      </c>
      <c r="G283" s="49"/>
      <c r="H283" s="94">
        <f>SUM(Tabla1[[#This Row],[PRIMER TRIMESTRE]:[CUARTO TRIMESTRE]])</f>
        <v>10</v>
      </c>
      <c r="I283" s="19">
        <v>400</v>
      </c>
      <c r="J283" s="19">
        <f t="shared" si="14"/>
        <v>4000</v>
      </c>
      <c r="K283" s="21"/>
      <c r="L283" s="17" t="s">
        <v>18</v>
      </c>
      <c r="M283" s="28" t="s">
        <v>346</v>
      </c>
      <c r="N283" s="28"/>
      <c r="O283" s="42"/>
      <c r="T283" s="57" t="s">
        <v>282</v>
      </c>
    </row>
    <row r="284" spans="1:143" ht="30" x14ac:dyDescent="0.4">
      <c r="A284" s="17"/>
      <c r="B284" s="17" t="s">
        <v>481</v>
      </c>
      <c r="C284" s="28" t="s">
        <v>345</v>
      </c>
      <c r="D284" s="49"/>
      <c r="E284" s="49">
        <v>3</v>
      </c>
      <c r="F284" s="49"/>
      <c r="G284" s="49">
        <v>3</v>
      </c>
      <c r="H284" s="94">
        <f>SUM(Tabla1[[#This Row],[PRIMER TRIMESTRE]:[CUARTO TRIMESTRE]])</f>
        <v>6</v>
      </c>
      <c r="I284" s="19">
        <v>3000</v>
      </c>
      <c r="J284" s="19">
        <f t="shared" si="14"/>
        <v>18000</v>
      </c>
      <c r="K284" s="21"/>
      <c r="L284" s="17" t="s">
        <v>18</v>
      </c>
      <c r="M284" s="79" t="s">
        <v>346</v>
      </c>
      <c r="N284" s="28"/>
      <c r="O284" s="42"/>
      <c r="T284" s="57" t="s">
        <v>283</v>
      </c>
    </row>
    <row r="285" spans="1:143" ht="30" x14ac:dyDescent="0.4">
      <c r="A285" s="17"/>
      <c r="B285" s="31" t="s">
        <v>471</v>
      </c>
      <c r="C285" s="28" t="s">
        <v>456</v>
      </c>
      <c r="D285" s="49"/>
      <c r="E285" s="49">
        <v>8</v>
      </c>
      <c r="F285" s="49"/>
      <c r="G285" s="49">
        <v>8</v>
      </c>
      <c r="H285" s="94">
        <f>SUM(Tabla1[[#This Row],[PRIMER TRIMESTRE]:[CUARTO TRIMESTRE]])</f>
        <v>16</v>
      </c>
      <c r="I285" s="19">
        <v>55000</v>
      </c>
      <c r="J285" s="19">
        <f t="shared" si="14"/>
        <v>880000</v>
      </c>
      <c r="K285" s="21"/>
      <c r="L285" s="17" t="s">
        <v>18</v>
      </c>
      <c r="M285" s="28" t="s">
        <v>346</v>
      </c>
      <c r="N285" s="28"/>
      <c r="O285" s="42"/>
      <c r="T285" s="57" t="s">
        <v>284</v>
      </c>
    </row>
    <row r="286" spans="1:143" ht="30" x14ac:dyDescent="0.4">
      <c r="A286" s="17"/>
      <c r="B286" s="31" t="s">
        <v>609</v>
      </c>
      <c r="C286" s="97" t="s">
        <v>345</v>
      </c>
      <c r="D286" s="49">
        <v>6</v>
      </c>
      <c r="E286" s="49"/>
      <c r="F286" s="49"/>
      <c r="G286" s="49"/>
      <c r="H286" s="94">
        <f>SUM(Tabla1[[#This Row],[PRIMER TRIMESTRE]:[CUARTO TRIMESTRE]])</f>
        <v>6</v>
      </c>
      <c r="I286" s="19">
        <v>1700</v>
      </c>
      <c r="J286" s="19">
        <f>+H286*I286</f>
        <v>10200</v>
      </c>
      <c r="K286" s="21"/>
      <c r="L286" s="17" t="s">
        <v>18</v>
      </c>
      <c r="M286" s="97" t="s">
        <v>346</v>
      </c>
      <c r="N286" s="97"/>
      <c r="O286" s="42"/>
      <c r="T286" s="57" t="s">
        <v>285</v>
      </c>
    </row>
    <row r="287" spans="1:143" ht="30" x14ac:dyDescent="0.4">
      <c r="A287" s="22"/>
      <c r="B287" s="22"/>
      <c r="C287" s="34"/>
      <c r="D287" s="52"/>
      <c r="E287" s="52"/>
      <c r="F287" s="52"/>
      <c r="G287" s="52"/>
      <c r="H287" s="69"/>
      <c r="I287" s="34"/>
      <c r="J287" s="53"/>
      <c r="K287" s="24"/>
      <c r="L287" s="34"/>
      <c r="M287" s="34"/>
      <c r="N287" s="64"/>
      <c r="O287" s="65"/>
      <c r="T287" s="57" t="s">
        <v>286</v>
      </c>
    </row>
    <row r="288" spans="1:143" ht="30" x14ac:dyDescent="0.4">
      <c r="A288" s="16" t="s">
        <v>251</v>
      </c>
      <c r="B288" s="17"/>
      <c r="C288" s="28"/>
      <c r="D288" s="49"/>
      <c r="E288" s="49"/>
      <c r="F288" s="49"/>
      <c r="G288" s="49"/>
      <c r="H288" s="94"/>
      <c r="I288" s="28"/>
      <c r="J288" s="41"/>
      <c r="K288" s="62">
        <f>+SUM(J289:J296)</f>
        <v>170000</v>
      </c>
      <c r="L288" s="28"/>
      <c r="M288" s="28"/>
      <c r="N288" s="36"/>
      <c r="O288" s="38"/>
      <c r="T288" s="57" t="s">
        <v>287</v>
      </c>
    </row>
    <row r="289" spans="1:144" ht="30" x14ac:dyDescent="0.4">
      <c r="A289" s="16"/>
      <c r="B289" s="17" t="s">
        <v>627</v>
      </c>
      <c r="C289" s="28" t="s">
        <v>456</v>
      </c>
      <c r="D289" s="49"/>
      <c r="E289" s="49">
        <v>1</v>
      </c>
      <c r="F289" s="49"/>
      <c r="G289" s="49">
        <v>1</v>
      </c>
      <c r="H289" s="94">
        <f>SUM(Tabla1[[#This Row],[PRIMER TRIMESTRE]:[CUARTO TRIMESTRE]])</f>
        <v>2</v>
      </c>
      <c r="I289" s="19">
        <v>10000</v>
      </c>
      <c r="J289" s="19">
        <f t="shared" ref="J289:J296" si="15">+H289*I289</f>
        <v>20000</v>
      </c>
      <c r="K289" s="21"/>
      <c r="L289" s="17" t="s">
        <v>18</v>
      </c>
      <c r="M289" s="28" t="s">
        <v>346</v>
      </c>
      <c r="N289" s="36"/>
      <c r="O289" s="38"/>
      <c r="T289" s="57" t="s">
        <v>288</v>
      </c>
    </row>
    <row r="290" spans="1:144" ht="30" x14ac:dyDescent="0.4">
      <c r="A290" s="16"/>
      <c r="B290" s="17" t="s">
        <v>511</v>
      </c>
      <c r="C290" s="28" t="s">
        <v>345</v>
      </c>
      <c r="D290" s="49"/>
      <c r="E290" s="49">
        <v>2</v>
      </c>
      <c r="F290" s="49"/>
      <c r="G290" s="49">
        <v>2</v>
      </c>
      <c r="H290" s="94">
        <f>SUM(Tabla1[[#This Row],[PRIMER TRIMESTRE]:[CUARTO TRIMESTRE]])</f>
        <v>4</v>
      </c>
      <c r="I290" s="19">
        <v>1700</v>
      </c>
      <c r="J290" s="19">
        <f t="shared" si="15"/>
        <v>6800</v>
      </c>
      <c r="K290" s="21"/>
      <c r="L290" s="17" t="s">
        <v>18</v>
      </c>
      <c r="M290" s="28" t="s">
        <v>346</v>
      </c>
      <c r="N290" s="28"/>
      <c r="O290" s="42"/>
      <c r="T290" s="57" t="s">
        <v>289</v>
      </c>
    </row>
    <row r="291" spans="1:144" ht="30" x14ac:dyDescent="0.4">
      <c r="A291" s="16"/>
      <c r="B291" s="17" t="s">
        <v>512</v>
      </c>
      <c r="C291" s="28" t="s">
        <v>345</v>
      </c>
      <c r="D291" s="49"/>
      <c r="E291" s="49">
        <v>2</v>
      </c>
      <c r="F291" s="49"/>
      <c r="G291" s="49">
        <v>2</v>
      </c>
      <c r="H291" s="94">
        <f>SUM(Tabla1[[#This Row],[PRIMER TRIMESTRE]:[CUARTO TRIMESTRE]])</f>
        <v>4</v>
      </c>
      <c r="I291" s="19">
        <v>500</v>
      </c>
      <c r="J291" s="19">
        <f t="shared" si="15"/>
        <v>2000</v>
      </c>
      <c r="K291" s="21"/>
      <c r="L291" s="17" t="s">
        <v>18</v>
      </c>
      <c r="M291" s="28" t="s">
        <v>346</v>
      </c>
      <c r="N291" s="28"/>
      <c r="O291" s="42"/>
      <c r="T291" s="57" t="s">
        <v>290</v>
      </c>
    </row>
    <row r="292" spans="1:144" s="97" customFormat="1" ht="30" x14ac:dyDescent="0.4">
      <c r="A292" s="17"/>
      <c r="B292" s="17" t="s">
        <v>428</v>
      </c>
      <c r="C292" s="28" t="s">
        <v>345</v>
      </c>
      <c r="D292" s="49"/>
      <c r="E292" s="49">
        <v>100</v>
      </c>
      <c r="F292" s="49"/>
      <c r="G292" s="49">
        <v>100</v>
      </c>
      <c r="H292" s="94">
        <f>SUM(Tabla1[[#This Row],[PRIMER TRIMESTRE]:[CUARTO TRIMESTRE]])</f>
        <v>200</v>
      </c>
      <c r="I292" s="19">
        <v>15</v>
      </c>
      <c r="J292" s="19">
        <f t="shared" si="15"/>
        <v>3000</v>
      </c>
      <c r="K292" s="21"/>
      <c r="L292" s="17" t="s">
        <v>18</v>
      </c>
      <c r="M292" s="28" t="s">
        <v>346</v>
      </c>
      <c r="N292" s="36"/>
      <c r="O292" s="38"/>
      <c r="P292" s="59"/>
      <c r="Q292" s="59"/>
      <c r="R292" s="59"/>
      <c r="S292" s="59"/>
      <c r="T292" s="60"/>
      <c r="U292" s="59"/>
      <c r="V292" s="59"/>
      <c r="W292" s="59"/>
      <c r="X292" s="59"/>
      <c r="Y292" s="59"/>
      <c r="Z292" s="59"/>
      <c r="AA292" s="59"/>
      <c r="AB292" s="59"/>
      <c r="AC292" s="59"/>
      <c r="AD292" s="59"/>
      <c r="AE292" s="59"/>
      <c r="AF292" s="59"/>
      <c r="AG292" s="59"/>
      <c r="AH292" s="59"/>
      <c r="AI292" s="59"/>
      <c r="AJ292" s="59"/>
      <c r="AK292" s="59"/>
      <c r="AL292" s="59"/>
      <c r="AM292" s="59"/>
      <c r="AN292" s="59"/>
      <c r="AO292" s="59"/>
      <c r="AP292" s="59"/>
      <c r="AQ292" s="59"/>
      <c r="AR292" s="59"/>
      <c r="AS292" s="59"/>
      <c r="AT292" s="59"/>
      <c r="AU292" s="59"/>
      <c r="AV292" s="59"/>
      <c r="AW292" s="59"/>
      <c r="AX292" s="59"/>
      <c r="AY292" s="59"/>
      <c r="AZ292" s="59"/>
      <c r="BA292" s="59"/>
      <c r="BB292" s="59"/>
      <c r="BC292" s="59"/>
      <c r="BD292" s="59"/>
      <c r="BE292" s="59"/>
      <c r="BF292" s="59"/>
      <c r="BG292" s="59"/>
      <c r="BH292" s="59"/>
      <c r="BI292" s="59"/>
      <c r="BJ292" s="59"/>
      <c r="BK292" s="59"/>
      <c r="BL292" s="59"/>
      <c r="BM292" s="59"/>
      <c r="BN292" s="59"/>
      <c r="BO292" s="59"/>
      <c r="BP292" s="59"/>
      <c r="BQ292" s="59"/>
      <c r="BR292" s="59"/>
      <c r="BS292" s="59"/>
      <c r="BT292" s="59"/>
      <c r="BU292" s="59"/>
      <c r="BV292" s="59"/>
      <c r="BW292" s="59"/>
      <c r="BX292" s="59"/>
      <c r="BY292" s="59"/>
      <c r="BZ292" s="59"/>
      <c r="CA292" s="59"/>
      <c r="CB292" s="59"/>
      <c r="CC292" s="59"/>
      <c r="CD292" s="59"/>
      <c r="CE292" s="59"/>
      <c r="CF292" s="59"/>
      <c r="CG292" s="59"/>
      <c r="CH292" s="59"/>
      <c r="CI292" s="59"/>
      <c r="CJ292" s="59"/>
      <c r="CK292" s="59"/>
      <c r="CL292" s="59"/>
      <c r="CM292" s="59"/>
      <c r="CN292" s="59"/>
      <c r="CO292" s="59"/>
      <c r="CP292" s="59"/>
      <c r="CQ292" s="59"/>
      <c r="CR292" s="59"/>
      <c r="CS292" s="59"/>
      <c r="CT292" s="59"/>
      <c r="CU292" s="59"/>
      <c r="CV292" s="59"/>
      <c r="CW292" s="59"/>
      <c r="CX292" s="59"/>
      <c r="CY292" s="59"/>
      <c r="CZ292" s="59"/>
      <c r="DA292" s="59"/>
      <c r="DB292" s="59"/>
      <c r="DC292" s="59"/>
      <c r="DD292" s="59"/>
      <c r="DE292" s="59"/>
      <c r="DF292" s="59"/>
      <c r="DG292" s="59"/>
      <c r="DH292" s="59"/>
      <c r="DI292" s="59"/>
      <c r="DJ292" s="59"/>
      <c r="DK292" s="59"/>
      <c r="DL292" s="59"/>
      <c r="DM292" s="59"/>
      <c r="DN292" s="59"/>
      <c r="DO292" s="59"/>
      <c r="DP292" s="59"/>
      <c r="DQ292" s="59"/>
      <c r="DR292" s="59"/>
      <c r="DS292" s="59"/>
      <c r="DT292" s="59"/>
      <c r="DU292" s="59"/>
      <c r="DV292" s="59"/>
      <c r="DW292" s="59"/>
      <c r="DX292" s="59"/>
      <c r="DY292" s="59"/>
      <c r="DZ292" s="59"/>
      <c r="EA292" s="59"/>
      <c r="EB292" s="59"/>
      <c r="EC292" s="59"/>
      <c r="ED292" s="59"/>
      <c r="EE292" s="59"/>
      <c r="EF292" s="59"/>
      <c r="EG292" s="59"/>
      <c r="EH292" s="59"/>
      <c r="EI292" s="59"/>
      <c r="EJ292" s="59"/>
      <c r="EK292" s="59"/>
      <c r="EL292" s="59"/>
      <c r="EM292" s="59"/>
      <c r="EN292" s="59"/>
    </row>
    <row r="293" spans="1:144" ht="30" x14ac:dyDescent="0.4">
      <c r="A293" s="17"/>
      <c r="B293" s="17" t="s">
        <v>429</v>
      </c>
      <c r="C293" s="28" t="s">
        <v>345</v>
      </c>
      <c r="D293" s="49"/>
      <c r="E293" s="49">
        <v>2</v>
      </c>
      <c r="F293" s="49">
        <v>3</v>
      </c>
      <c r="G293" s="49">
        <v>3</v>
      </c>
      <c r="H293" s="94">
        <f>SUM(Tabla1[[#This Row],[PRIMER TRIMESTRE]:[CUARTO TRIMESTRE]])</f>
        <v>8</v>
      </c>
      <c r="I293" s="19">
        <v>2000</v>
      </c>
      <c r="J293" s="19">
        <f t="shared" si="15"/>
        <v>16000</v>
      </c>
      <c r="K293" s="21"/>
      <c r="L293" s="17" t="s">
        <v>18</v>
      </c>
      <c r="M293" s="28" t="s">
        <v>346</v>
      </c>
      <c r="N293" s="36"/>
      <c r="O293" s="38"/>
      <c r="T293" s="57" t="s">
        <v>291</v>
      </c>
    </row>
    <row r="294" spans="1:144" ht="30" x14ac:dyDescent="0.4">
      <c r="A294" s="17"/>
      <c r="B294" s="17" t="s">
        <v>430</v>
      </c>
      <c r="C294" s="28" t="s">
        <v>345</v>
      </c>
      <c r="D294" s="49"/>
      <c r="E294" s="49">
        <v>6</v>
      </c>
      <c r="F294" s="49"/>
      <c r="G294" s="49">
        <v>6</v>
      </c>
      <c r="H294" s="94">
        <f>SUM(Tabla1[[#This Row],[PRIMER TRIMESTRE]:[CUARTO TRIMESTRE]])</f>
        <v>12</v>
      </c>
      <c r="I294" s="19">
        <v>1200</v>
      </c>
      <c r="J294" s="19">
        <f t="shared" si="15"/>
        <v>14400</v>
      </c>
      <c r="K294" s="21"/>
      <c r="L294" s="17" t="s">
        <v>18</v>
      </c>
      <c r="M294" s="28" t="s">
        <v>346</v>
      </c>
      <c r="N294" s="36"/>
      <c r="O294" s="38"/>
      <c r="T294" s="57" t="s">
        <v>292</v>
      </c>
    </row>
    <row r="295" spans="1:144" ht="30" x14ac:dyDescent="0.4">
      <c r="A295" s="17"/>
      <c r="B295" s="17" t="s">
        <v>431</v>
      </c>
      <c r="C295" s="28" t="s">
        <v>345</v>
      </c>
      <c r="D295" s="49"/>
      <c r="E295" s="49">
        <v>5000</v>
      </c>
      <c r="F295" s="49"/>
      <c r="G295" s="49">
        <v>5000</v>
      </c>
      <c r="H295" s="94">
        <f>SUM(Tabla1[[#This Row],[PRIMER TRIMESTRE]:[CUARTO TRIMESTRE]])</f>
        <v>10000</v>
      </c>
      <c r="I295" s="19">
        <v>10</v>
      </c>
      <c r="J295" s="19">
        <f t="shared" si="15"/>
        <v>100000</v>
      </c>
      <c r="K295" s="21"/>
      <c r="L295" s="17" t="s">
        <v>18</v>
      </c>
      <c r="M295" s="28" t="s">
        <v>346</v>
      </c>
      <c r="N295" s="36"/>
      <c r="O295" s="38"/>
      <c r="T295" s="57" t="s">
        <v>293</v>
      </c>
    </row>
    <row r="296" spans="1:144" ht="30" x14ac:dyDescent="0.4">
      <c r="A296" s="17"/>
      <c r="B296" s="17" t="s">
        <v>432</v>
      </c>
      <c r="C296" s="28" t="s">
        <v>345</v>
      </c>
      <c r="D296" s="49"/>
      <c r="E296" s="49">
        <v>3</v>
      </c>
      <c r="F296" s="49"/>
      <c r="G296" s="49">
        <v>3</v>
      </c>
      <c r="H296" s="94">
        <f>SUM(Tabla1[[#This Row],[PRIMER TRIMESTRE]:[CUARTO TRIMESTRE]])</f>
        <v>6</v>
      </c>
      <c r="I296" s="19">
        <v>1300</v>
      </c>
      <c r="J296" s="19">
        <f t="shared" si="15"/>
        <v>7800</v>
      </c>
      <c r="K296" s="21"/>
      <c r="L296" s="17" t="s">
        <v>18</v>
      </c>
      <c r="M296" s="28" t="s">
        <v>346</v>
      </c>
      <c r="N296" s="36"/>
      <c r="O296" s="38"/>
      <c r="T296" s="57" t="s">
        <v>294</v>
      </c>
    </row>
    <row r="297" spans="1:144" ht="30" x14ac:dyDescent="0.4">
      <c r="A297" s="22"/>
      <c r="B297" s="22"/>
      <c r="C297" s="34"/>
      <c r="D297" s="52"/>
      <c r="E297" s="52"/>
      <c r="F297" s="52"/>
      <c r="G297" s="52"/>
      <c r="H297" s="69"/>
      <c r="I297" s="34"/>
      <c r="J297" s="53"/>
      <c r="K297" s="24"/>
      <c r="L297" s="34"/>
      <c r="M297" s="34"/>
      <c r="N297" s="54"/>
      <c r="O297" s="55"/>
      <c r="T297" s="57" t="s">
        <v>295</v>
      </c>
    </row>
    <row r="298" spans="1:144" ht="30" x14ac:dyDescent="0.4">
      <c r="A298" s="16" t="s">
        <v>191</v>
      </c>
      <c r="B298" s="17"/>
      <c r="C298" s="28"/>
      <c r="D298" s="49"/>
      <c r="E298" s="49"/>
      <c r="F298" s="49"/>
      <c r="G298" s="49"/>
      <c r="H298" s="94"/>
      <c r="I298" s="28"/>
      <c r="J298" s="41"/>
      <c r="K298" s="62">
        <f>+SUM(J299:J305)</f>
        <v>50300</v>
      </c>
      <c r="L298" s="28"/>
      <c r="M298" s="28"/>
      <c r="N298" s="36"/>
      <c r="O298" s="38"/>
      <c r="T298" s="57" t="s">
        <v>296</v>
      </c>
    </row>
    <row r="299" spans="1:144" ht="30" x14ac:dyDescent="0.4">
      <c r="A299" s="17"/>
      <c r="B299" s="17" t="s">
        <v>433</v>
      </c>
      <c r="C299" s="28" t="s">
        <v>521</v>
      </c>
      <c r="D299" s="49"/>
      <c r="E299" s="49">
        <v>1</v>
      </c>
      <c r="F299" s="49"/>
      <c r="G299" s="49"/>
      <c r="H299" s="94">
        <f>SUM(Tabla1[[#This Row],[PRIMER TRIMESTRE]:[CUARTO TRIMESTRE]])</f>
        <v>1</v>
      </c>
      <c r="I299" s="19">
        <v>300</v>
      </c>
      <c r="J299" s="19">
        <f t="shared" ref="J299:J305" si="16">+H299*I299</f>
        <v>300</v>
      </c>
      <c r="K299" s="21"/>
      <c r="L299" s="17" t="s">
        <v>18</v>
      </c>
      <c r="M299" s="28" t="s">
        <v>346</v>
      </c>
      <c r="N299" s="36"/>
      <c r="O299" s="38"/>
      <c r="T299" s="57" t="s">
        <v>297</v>
      </c>
    </row>
    <row r="300" spans="1:144" ht="30" x14ac:dyDescent="0.4">
      <c r="A300" s="17"/>
      <c r="B300" s="17" t="s">
        <v>545</v>
      </c>
      <c r="C300" s="28" t="s">
        <v>345</v>
      </c>
      <c r="D300" s="49"/>
      <c r="E300" s="49">
        <v>8</v>
      </c>
      <c r="F300" s="49">
        <v>8</v>
      </c>
      <c r="G300" s="49"/>
      <c r="H300" s="94">
        <f>SUM(Tabla1[[#This Row],[PRIMER TRIMESTRE]:[CUARTO TRIMESTRE]])</f>
        <v>16</v>
      </c>
      <c r="I300" s="19">
        <v>1700</v>
      </c>
      <c r="J300" s="19">
        <f t="shared" si="16"/>
        <v>27200</v>
      </c>
      <c r="K300" s="21"/>
      <c r="L300" s="17" t="s">
        <v>18</v>
      </c>
      <c r="M300" s="28" t="s">
        <v>346</v>
      </c>
      <c r="N300" s="28"/>
      <c r="O300" s="42"/>
      <c r="T300" s="57" t="s">
        <v>298</v>
      </c>
    </row>
    <row r="301" spans="1:144" ht="30" x14ac:dyDescent="0.4">
      <c r="A301" s="17"/>
      <c r="B301" s="17" t="s">
        <v>434</v>
      </c>
      <c r="C301" s="28" t="s">
        <v>345</v>
      </c>
      <c r="D301" s="49"/>
      <c r="E301" s="49">
        <v>8</v>
      </c>
      <c r="F301" s="49">
        <v>8</v>
      </c>
      <c r="G301" s="49"/>
      <c r="H301" s="94">
        <f>SUM(Tabla1[[#This Row],[PRIMER TRIMESTRE]:[CUARTO TRIMESTRE]])</f>
        <v>16</v>
      </c>
      <c r="I301" s="19">
        <v>600</v>
      </c>
      <c r="J301" s="19">
        <f t="shared" si="16"/>
        <v>9600</v>
      </c>
      <c r="K301" s="21"/>
      <c r="L301" s="17" t="s">
        <v>18</v>
      </c>
      <c r="M301" s="28" t="s">
        <v>346</v>
      </c>
      <c r="N301" s="36"/>
      <c r="O301" s="38"/>
      <c r="T301" s="57" t="s">
        <v>299</v>
      </c>
    </row>
    <row r="302" spans="1:144" ht="30" x14ac:dyDescent="0.4">
      <c r="A302" s="17"/>
      <c r="B302" s="17" t="s">
        <v>435</v>
      </c>
      <c r="C302" s="28" t="s">
        <v>521</v>
      </c>
      <c r="D302" s="49"/>
      <c r="E302" s="49">
        <v>1</v>
      </c>
      <c r="F302" s="49"/>
      <c r="G302" s="49"/>
      <c r="H302" s="94">
        <f>SUM(Tabla1[[#This Row],[PRIMER TRIMESTRE]:[CUARTO TRIMESTRE]])</f>
        <v>1</v>
      </c>
      <c r="I302" s="19">
        <v>1500</v>
      </c>
      <c r="J302" s="19">
        <f t="shared" si="16"/>
        <v>1500</v>
      </c>
      <c r="K302" s="21"/>
      <c r="L302" s="17" t="s">
        <v>18</v>
      </c>
      <c r="M302" s="28" t="s">
        <v>346</v>
      </c>
      <c r="N302" s="36"/>
      <c r="O302" s="38"/>
      <c r="T302" s="57" t="s">
        <v>300</v>
      </c>
    </row>
    <row r="303" spans="1:144" ht="30" x14ac:dyDescent="0.4">
      <c r="A303" s="17"/>
      <c r="B303" s="17" t="s">
        <v>532</v>
      </c>
      <c r="C303" s="28" t="s">
        <v>526</v>
      </c>
      <c r="D303" s="49"/>
      <c r="E303" s="49">
        <v>1</v>
      </c>
      <c r="F303" s="49"/>
      <c r="G303" s="49"/>
      <c r="H303" s="94">
        <f>SUM(Tabla1[[#This Row],[PRIMER TRIMESTRE]:[CUARTO TRIMESTRE]])</f>
        <v>1</v>
      </c>
      <c r="I303" s="19">
        <v>250</v>
      </c>
      <c r="J303" s="19">
        <f t="shared" si="16"/>
        <v>250</v>
      </c>
      <c r="K303" s="21"/>
      <c r="L303" s="17" t="s">
        <v>18</v>
      </c>
      <c r="M303" s="79" t="s">
        <v>346</v>
      </c>
      <c r="N303" s="28"/>
      <c r="O303" s="42"/>
      <c r="T303" s="57" t="s">
        <v>301</v>
      </c>
    </row>
    <row r="304" spans="1:144" ht="30" x14ac:dyDescent="0.4">
      <c r="A304" s="17"/>
      <c r="B304" s="17" t="s">
        <v>533</v>
      </c>
      <c r="C304" s="28" t="s">
        <v>521</v>
      </c>
      <c r="D304" s="49"/>
      <c r="E304" s="49">
        <v>1</v>
      </c>
      <c r="F304" s="49"/>
      <c r="G304" s="49"/>
      <c r="H304" s="94">
        <f>SUM(Tabla1[[#This Row],[PRIMER TRIMESTRE]:[CUARTO TRIMESTRE]])</f>
        <v>1</v>
      </c>
      <c r="I304" s="19">
        <v>250</v>
      </c>
      <c r="J304" s="19">
        <f t="shared" si="16"/>
        <v>250</v>
      </c>
      <c r="K304" s="21"/>
      <c r="L304" s="17" t="s">
        <v>18</v>
      </c>
      <c r="M304" s="79" t="s">
        <v>346</v>
      </c>
      <c r="N304" s="28"/>
      <c r="O304" s="42"/>
      <c r="T304" s="57" t="s">
        <v>302</v>
      </c>
    </row>
    <row r="305" spans="1:20" ht="30" x14ac:dyDescent="0.4">
      <c r="A305" s="17"/>
      <c r="B305" s="17" t="s">
        <v>467</v>
      </c>
      <c r="C305" s="28" t="s">
        <v>345</v>
      </c>
      <c r="D305" s="49"/>
      <c r="E305" s="49">
        <v>8</v>
      </c>
      <c r="F305" s="49">
        <v>8</v>
      </c>
      <c r="G305" s="49"/>
      <c r="H305" s="94">
        <f>SUM(Tabla1[[#This Row],[PRIMER TRIMESTRE]:[CUARTO TRIMESTRE]])</f>
        <v>16</v>
      </c>
      <c r="I305" s="19">
        <v>700</v>
      </c>
      <c r="J305" s="19">
        <f t="shared" si="16"/>
        <v>11200</v>
      </c>
      <c r="K305" s="21"/>
      <c r="L305" s="17" t="s">
        <v>18</v>
      </c>
      <c r="M305" s="28" t="s">
        <v>346</v>
      </c>
      <c r="N305" s="36"/>
      <c r="O305" s="38"/>
      <c r="T305" s="57" t="s">
        <v>303</v>
      </c>
    </row>
    <row r="306" spans="1:20" ht="30" x14ac:dyDescent="0.4">
      <c r="A306" s="22"/>
      <c r="B306" s="22"/>
      <c r="C306" s="34"/>
      <c r="D306" s="52"/>
      <c r="E306" s="52"/>
      <c r="F306" s="52"/>
      <c r="G306" s="52"/>
      <c r="H306" s="69"/>
      <c r="I306" s="34"/>
      <c r="J306" s="53"/>
      <c r="K306" s="24"/>
      <c r="L306" s="34"/>
      <c r="M306" s="34"/>
      <c r="N306" s="54"/>
      <c r="O306" s="55"/>
      <c r="T306" s="57" t="s">
        <v>304</v>
      </c>
    </row>
    <row r="307" spans="1:20" ht="30" x14ac:dyDescent="0.4">
      <c r="A307" s="16" t="s">
        <v>290</v>
      </c>
      <c r="B307" s="17"/>
      <c r="C307" s="28"/>
      <c r="D307" s="49"/>
      <c r="E307" s="49"/>
      <c r="F307" s="49"/>
      <c r="G307" s="49"/>
      <c r="H307" s="94"/>
      <c r="I307" s="19"/>
      <c r="J307" s="19"/>
      <c r="K307" s="62">
        <f>+SUM(J308:J311)</f>
        <v>1125000</v>
      </c>
      <c r="L307" s="28"/>
      <c r="M307" s="28"/>
      <c r="N307" s="36"/>
      <c r="O307" s="38"/>
      <c r="T307" s="57" t="s">
        <v>305</v>
      </c>
    </row>
    <row r="308" spans="1:20" ht="30" x14ac:dyDescent="0.4">
      <c r="A308" s="17"/>
      <c r="B308" s="17" t="s">
        <v>465</v>
      </c>
      <c r="C308" s="28" t="s">
        <v>456</v>
      </c>
      <c r="D308" s="49"/>
      <c r="E308" s="49">
        <v>1</v>
      </c>
      <c r="F308" s="49">
        <v>1</v>
      </c>
      <c r="G308" s="49">
        <v>1</v>
      </c>
      <c r="H308" s="94">
        <f>SUM(Tabla1[[#This Row],[PRIMER TRIMESTRE]:[CUARTO TRIMESTRE]])</f>
        <v>3</v>
      </c>
      <c r="I308" s="19">
        <v>70000</v>
      </c>
      <c r="J308" s="19">
        <f>+H308*I308</f>
        <v>210000</v>
      </c>
      <c r="K308" s="21"/>
      <c r="L308" s="17" t="s">
        <v>18</v>
      </c>
      <c r="M308" s="28" t="s">
        <v>346</v>
      </c>
      <c r="N308" s="36"/>
      <c r="O308" s="38"/>
      <c r="T308" s="57" t="s">
        <v>307</v>
      </c>
    </row>
    <row r="309" spans="1:20" ht="30" x14ac:dyDescent="0.4">
      <c r="A309" s="17"/>
      <c r="B309" s="17" t="s">
        <v>466</v>
      </c>
      <c r="C309" s="28" t="s">
        <v>456</v>
      </c>
      <c r="D309" s="49"/>
      <c r="E309" s="49">
        <v>1</v>
      </c>
      <c r="F309" s="49">
        <v>1</v>
      </c>
      <c r="G309" s="49">
        <v>1</v>
      </c>
      <c r="H309" s="94">
        <f>SUM(Tabla1[[#This Row],[PRIMER TRIMESTRE]:[CUARTO TRIMESTRE]])</f>
        <v>3</v>
      </c>
      <c r="I309" s="19">
        <v>5000</v>
      </c>
      <c r="J309" s="19">
        <f>+H309*I309</f>
        <v>15000</v>
      </c>
      <c r="K309" s="21"/>
      <c r="L309" s="17" t="s">
        <v>18</v>
      </c>
      <c r="M309" s="28" t="s">
        <v>346</v>
      </c>
      <c r="N309" s="36"/>
      <c r="O309" s="38"/>
      <c r="T309" s="57" t="s">
        <v>308</v>
      </c>
    </row>
    <row r="310" spans="1:20" ht="30" x14ac:dyDescent="0.4">
      <c r="A310" s="17"/>
      <c r="B310" s="17" t="s">
        <v>437</v>
      </c>
      <c r="C310" s="28" t="s">
        <v>345</v>
      </c>
      <c r="D310" s="49"/>
      <c r="E310" s="49">
        <v>2</v>
      </c>
      <c r="F310" s="49">
        <v>2</v>
      </c>
      <c r="G310" s="49">
        <v>2</v>
      </c>
      <c r="H310" s="94">
        <f>SUM(Tabla1[[#This Row],[PRIMER TRIMESTRE]:[CUARTO TRIMESTRE]])</f>
        <v>6</v>
      </c>
      <c r="I310" s="19">
        <v>75000</v>
      </c>
      <c r="J310" s="19">
        <f>+H310*I310</f>
        <v>450000</v>
      </c>
      <c r="K310" s="21"/>
      <c r="L310" s="17" t="s">
        <v>18</v>
      </c>
      <c r="M310" s="28" t="s">
        <v>346</v>
      </c>
      <c r="N310" s="36"/>
      <c r="O310" s="38"/>
      <c r="T310" s="57" t="s">
        <v>309</v>
      </c>
    </row>
    <row r="311" spans="1:20" ht="30" x14ac:dyDescent="0.4">
      <c r="A311" s="17"/>
      <c r="B311" s="17" t="s">
        <v>601</v>
      </c>
      <c r="C311" s="28" t="s">
        <v>345</v>
      </c>
      <c r="D311" s="49"/>
      <c r="E311" s="49">
        <v>2</v>
      </c>
      <c r="F311" s="49">
        <v>2</v>
      </c>
      <c r="G311" s="49">
        <v>2</v>
      </c>
      <c r="H311" s="94">
        <f>SUM(Tabla1[[#This Row],[PRIMER TRIMESTRE]:[CUARTO TRIMESTRE]])</f>
        <v>6</v>
      </c>
      <c r="I311" s="19">
        <v>75000</v>
      </c>
      <c r="J311" s="19">
        <f>+H311*I311</f>
        <v>450000</v>
      </c>
      <c r="K311" s="21"/>
      <c r="L311" s="17" t="s">
        <v>18</v>
      </c>
      <c r="M311" s="28" t="s">
        <v>346</v>
      </c>
      <c r="N311" s="36"/>
      <c r="O311" s="38"/>
      <c r="T311" s="57" t="s">
        <v>310</v>
      </c>
    </row>
    <row r="312" spans="1:20" ht="30" x14ac:dyDescent="0.4">
      <c r="A312" s="67"/>
      <c r="B312" s="67"/>
      <c r="C312" s="68"/>
      <c r="D312" s="69"/>
      <c r="E312" s="69"/>
      <c r="F312" s="69"/>
      <c r="G312" s="69"/>
      <c r="H312" s="69"/>
      <c r="I312" s="68"/>
      <c r="J312" s="70"/>
      <c r="K312" s="63"/>
      <c r="L312" s="68"/>
      <c r="M312" s="68"/>
      <c r="N312" s="71"/>
      <c r="O312" s="72"/>
      <c r="T312" s="57" t="s">
        <v>312</v>
      </c>
    </row>
    <row r="313" spans="1:20" ht="30" x14ac:dyDescent="0.4">
      <c r="A313" s="16" t="s">
        <v>40</v>
      </c>
      <c r="B313" s="17"/>
      <c r="C313" s="28"/>
      <c r="D313" s="49"/>
      <c r="E313" s="49"/>
      <c r="F313" s="49"/>
      <c r="G313" s="49"/>
      <c r="H313" s="94"/>
      <c r="I313" s="28"/>
      <c r="J313" s="19"/>
      <c r="K313" s="62">
        <f>+SUM(J314:J314)</f>
        <v>350000</v>
      </c>
      <c r="L313" s="28"/>
      <c r="M313" s="28"/>
      <c r="N313" s="36"/>
      <c r="O313" s="38"/>
      <c r="T313" s="57" t="s">
        <v>313</v>
      </c>
    </row>
    <row r="314" spans="1:20" ht="30" x14ac:dyDescent="0.4">
      <c r="A314" s="17"/>
      <c r="B314" s="17" t="s">
        <v>468</v>
      </c>
      <c r="C314" s="28" t="s">
        <v>345</v>
      </c>
      <c r="D314" s="49"/>
      <c r="E314" s="49"/>
      <c r="F314" s="49">
        <v>50</v>
      </c>
      <c r="G314" s="49"/>
      <c r="H314" s="94">
        <f>SUM(Tabla1[[#This Row],[PRIMER TRIMESTRE]:[CUARTO TRIMESTRE]])</f>
        <v>50</v>
      </c>
      <c r="I314" s="19">
        <v>7000</v>
      </c>
      <c r="J314" s="19">
        <f>+H314*I314</f>
        <v>350000</v>
      </c>
      <c r="K314" s="21"/>
      <c r="L314" s="17" t="s">
        <v>18</v>
      </c>
      <c r="M314" s="28" t="s">
        <v>346</v>
      </c>
      <c r="N314" s="36"/>
      <c r="O314" s="38"/>
      <c r="T314" s="57" t="s">
        <v>314</v>
      </c>
    </row>
    <row r="315" spans="1:20" ht="30" x14ac:dyDescent="0.4">
      <c r="A315" s="22"/>
      <c r="B315" s="22"/>
      <c r="C315" s="34"/>
      <c r="D315" s="52"/>
      <c r="E315" s="52"/>
      <c r="F315" s="52"/>
      <c r="G315" s="52"/>
      <c r="H315" s="69"/>
      <c r="I315" s="34"/>
      <c r="J315" s="53"/>
      <c r="K315" s="24"/>
      <c r="L315" s="34"/>
      <c r="M315" s="34"/>
      <c r="N315" s="54"/>
      <c r="O315" s="55"/>
      <c r="T315" s="57" t="s">
        <v>315</v>
      </c>
    </row>
    <row r="316" spans="1:20" ht="30" x14ac:dyDescent="0.4">
      <c r="A316" s="16" t="s">
        <v>267</v>
      </c>
      <c r="B316" s="17"/>
      <c r="C316" s="28"/>
      <c r="D316" s="49"/>
      <c r="E316" s="49"/>
      <c r="F316" s="49"/>
      <c r="G316" s="49"/>
      <c r="H316" s="94"/>
      <c r="I316" s="28"/>
      <c r="J316" s="41"/>
      <c r="K316" s="62">
        <f>+SUM(J317:J318)</f>
        <v>170000</v>
      </c>
      <c r="L316" s="28"/>
      <c r="M316" s="28"/>
      <c r="N316" s="36"/>
      <c r="O316" s="38"/>
      <c r="T316" s="57" t="s">
        <v>316</v>
      </c>
    </row>
    <row r="317" spans="1:20" ht="30" x14ac:dyDescent="0.4">
      <c r="A317" s="17"/>
      <c r="B317" s="17" t="s">
        <v>438</v>
      </c>
      <c r="C317" s="28" t="s">
        <v>345</v>
      </c>
      <c r="D317" s="49">
        <v>5</v>
      </c>
      <c r="E317" s="49">
        <v>5</v>
      </c>
      <c r="F317" s="49">
        <v>5</v>
      </c>
      <c r="G317" s="49">
        <v>5</v>
      </c>
      <c r="H317" s="94">
        <f>SUM(Tabla1[[#This Row],[PRIMER TRIMESTRE]:[CUARTO TRIMESTRE]])</f>
        <v>20</v>
      </c>
      <c r="I317" s="19">
        <v>8000</v>
      </c>
      <c r="J317" s="19">
        <f>+H317*I317</f>
        <v>160000</v>
      </c>
      <c r="K317" s="21"/>
      <c r="L317" s="17" t="s">
        <v>18</v>
      </c>
      <c r="M317" s="28" t="s">
        <v>346</v>
      </c>
      <c r="N317" s="36"/>
      <c r="O317" s="38"/>
      <c r="T317" s="57" t="s">
        <v>317</v>
      </c>
    </row>
    <row r="318" spans="1:20" ht="30" x14ac:dyDescent="0.4">
      <c r="A318" s="17"/>
      <c r="B318" s="17" t="s">
        <v>439</v>
      </c>
      <c r="C318" s="28" t="s">
        <v>345</v>
      </c>
      <c r="D318" s="49">
        <v>1</v>
      </c>
      <c r="E318" s="49"/>
      <c r="F318" s="49"/>
      <c r="G318" s="49"/>
      <c r="H318" s="94">
        <f>SUM(Tabla1[[#This Row],[PRIMER TRIMESTRE]:[CUARTO TRIMESTRE]])</f>
        <v>1</v>
      </c>
      <c r="I318" s="19">
        <v>10000</v>
      </c>
      <c r="J318" s="19">
        <f>+H318*I318</f>
        <v>10000</v>
      </c>
      <c r="K318" s="21"/>
      <c r="L318" s="17" t="s">
        <v>18</v>
      </c>
      <c r="M318" s="28" t="s">
        <v>346</v>
      </c>
      <c r="N318" s="36"/>
      <c r="O318" s="38"/>
      <c r="T318" s="57" t="s">
        <v>318</v>
      </c>
    </row>
    <row r="319" spans="1:20" ht="30" x14ac:dyDescent="0.4">
      <c r="A319" s="22"/>
      <c r="B319" s="22"/>
      <c r="C319" s="34"/>
      <c r="D319" s="52"/>
      <c r="E319" s="52"/>
      <c r="F319" s="52"/>
      <c r="G319" s="52"/>
      <c r="H319" s="69"/>
      <c r="I319" s="34"/>
      <c r="J319" s="53"/>
      <c r="K319" s="24"/>
      <c r="L319" s="34"/>
      <c r="M319" s="34"/>
      <c r="N319" s="54"/>
      <c r="O319" s="55"/>
      <c r="T319" s="57" t="s">
        <v>319</v>
      </c>
    </row>
    <row r="320" spans="1:20" ht="30" x14ac:dyDescent="0.4">
      <c r="A320" s="16" t="s">
        <v>322</v>
      </c>
      <c r="B320" s="17"/>
      <c r="C320" s="28"/>
      <c r="D320" s="49"/>
      <c r="E320" s="49"/>
      <c r="F320" s="49"/>
      <c r="G320" s="49"/>
      <c r="H320" s="94"/>
      <c r="I320" s="28"/>
      <c r="J320" s="41"/>
      <c r="K320" s="62">
        <f>+SUM(J321:J321)</f>
        <v>250000</v>
      </c>
      <c r="L320" s="28"/>
      <c r="M320" s="28"/>
      <c r="N320" s="36"/>
      <c r="O320" s="38"/>
      <c r="T320" s="57" t="s">
        <v>320</v>
      </c>
    </row>
    <row r="321" spans="1:144" ht="30" x14ac:dyDescent="0.4">
      <c r="A321" s="17"/>
      <c r="B321" s="17" t="s">
        <v>628</v>
      </c>
      <c r="C321" s="28" t="s">
        <v>456</v>
      </c>
      <c r="D321" s="49"/>
      <c r="E321" s="49">
        <v>1</v>
      </c>
      <c r="F321" s="49">
        <v>1</v>
      </c>
      <c r="G321" s="49">
        <v>1</v>
      </c>
      <c r="H321" s="94">
        <f>SUM(Tabla1[[#This Row],[PRIMER TRIMESTRE]:[CUARTO TRIMESTRE]])</f>
        <v>3</v>
      </c>
      <c r="I321" s="28"/>
      <c r="J321" s="19">
        <v>250000</v>
      </c>
      <c r="K321" s="21"/>
      <c r="L321" s="17" t="s">
        <v>18</v>
      </c>
      <c r="M321" s="28" t="s">
        <v>346</v>
      </c>
      <c r="N321" s="36"/>
      <c r="O321" s="38"/>
      <c r="T321" s="57" t="s">
        <v>321</v>
      </c>
    </row>
    <row r="322" spans="1:144" ht="30" x14ac:dyDescent="0.4">
      <c r="A322" s="22"/>
      <c r="B322" s="22"/>
      <c r="C322" s="34"/>
      <c r="D322" s="52"/>
      <c r="E322" s="52"/>
      <c r="F322" s="52"/>
      <c r="G322" s="52"/>
      <c r="H322" s="69"/>
      <c r="I322" s="34"/>
      <c r="J322" s="53"/>
      <c r="K322" s="24"/>
      <c r="L322" s="34"/>
      <c r="M322" s="34"/>
      <c r="N322" s="54"/>
      <c r="O322" s="55"/>
      <c r="T322" s="57" t="s">
        <v>322</v>
      </c>
    </row>
    <row r="323" spans="1:144" s="28" customFormat="1" ht="30" x14ac:dyDescent="0.4">
      <c r="A323" s="16" t="s">
        <v>305</v>
      </c>
      <c r="B323" s="17"/>
      <c r="D323" s="49"/>
      <c r="E323" s="49"/>
      <c r="F323" s="49"/>
      <c r="G323" s="49"/>
      <c r="H323" s="94"/>
      <c r="J323" s="41"/>
      <c r="K323" s="62">
        <f>+SUM(J324:J324)</f>
        <v>45000</v>
      </c>
      <c r="N323" s="36"/>
      <c r="O323" s="38"/>
      <c r="P323" s="59"/>
      <c r="Q323" s="59"/>
      <c r="R323" s="59"/>
      <c r="S323" s="59"/>
      <c r="T323" s="60" t="s">
        <v>323</v>
      </c>
      <c r="U323" s="59"/>
      <c r="V323" s="59"/>
      <c r="W323" s="59"/>
      <c r="X323" s="59"/>
      <c r="Y323" s="59"/>
      <c r="Z323" s="59"/>
      <c r="AA323" s="59"/>
      <c r="AB323" s="59"/>
      <c r="AC323" s="59"/>
      <c r="AD323" s="59"/>
      <c r="AE323" s="59"/>
      <c r="AF323" s="59"/>
      <c r="AG323" s="59"/>
      <c r="AH323" s="59"/>
      <c r="AI323" s="59"/>
      <c r="AJ323" s="59"/>
      <c r="AK323" s="59"/>
      <c r="AL323" s="59"/>
      <c r="AM323" s="59"/>
      <c r="AN323" s="59"/>
      <c r="AO323" s="59"/>
      <c r="AP323" s="59"/>
      <c r="AQ323" s="59"/>
      <c r="AR323" s="59"/>
      <c r="AS323" s="59"/>
      <c r="AT323" s="59"/>
      <c r="AU323" s="59"/>
      <c r="AV323" s="59"/>
      <c r="AW323" s="59"/>
      <c r="AX323" s="59"/>
      <c r="AY323" s="59"/>
      <c r="AZ323" s="59"/>
      <c r="BA323" s="59"/>
      <c r="BB323" s="59"/>
      <c r="BC323" s="59"/>
      <c r="BD323" s="59"/>
      <c r="BE323" s="59"/>
      <c r="BF323" s="59"/>
      <c r="BG323" s="59"/>
      <c r="BH323" s="59"/>
      <c r="BI323" s="59"/>
      <c r="BJ323" s="59"/>
      <c r="BK323" s="59"/>
      <c r="BL323" s="59"/>
      <c r="BM323" s="59"/>
      <c r="BN323" s="59"/>
      <c r="BO323" s="59"/>
      <c r="BP323" s="59"/>
      <c r="BQ323" s="59"/>
      <c r="BR323" s="59"/>
      <c r="BS323" s="59"/>
      <c r="BT323" s="59"/>
      <c r="BU323" s="59"/>
      <c r="BV323" s="59"/>
      <c r="BW323" s="59"/>
      <c r="BX323" s="59"/>
      <c r="BY323" s="59"/>
      <c r="BZ323" s="59"/>
      <c r="CA323" s="59"/>
      <c r="CB323" s="59"/>
      <c r="CC323" s="59"/>
      <c r="CD323" s="59"/>
      <c r="CE323" s="59"/>
      <c r="CF323" s="59"/>
      <c r="CG323" s="59"/>
      <c r="CH323" s="59"/>
      <c r="CI323" s="59"/>
      <c r="CJ323" s="59"/>
      <c r="CK323" s="59"/>
      <c r="CL323" s="59"/>
      <c r="CM323" s="59"/>
      <c r="CN323" s="59"/>
      <c r="CO323" s="59"/>
      <c r="CP323" s="59"/>
      <c r="CQ323" s="59"/>
      <c r="CR323" s="59"/>
      <c r="CS323" s="59"/>
      <c r="CT323" s="59"/>
      <c r="CU323" s="59"/>
      <c r="CV323" s="59"/>
      <c r="CW323" s="59"/>
      <c r="CX323" s="59"/>
      <c r="CY323" s="59"/>
      <c r="CZ323" s="59"/>
      <c r="DA323" s="59"/>
      <c r="DB323" s="59"/>
      <c r="DC323" s="59"/>
      <c r="DD323" s="59"/>
      <c r="DE323" s="59"/>
      <c r="DF323" s="59"/>
      <c r="DG323" s="59"/>
      <c r="DH323" s="59"/>
      <c r="DI323" s="59"/>
      <c r="DJ323" s="59"/>
      <c r="DK323" s="59"/>
      <c r="DL323" s="59"/>
      <c r="DM323" s="59"/>
      <c r="DN323" s="59"/>
      <c r="DO323" s="59"/>
      <c r="DP323" s="59"/>
      <c r="DQ323" s="59"/>
      <c r="DR323" s="59"/>
      <c r="DS323" s="59"/>
      <c r="DT323" s="59"/>
      <c r="DU323" s="59"/>
      <c r="DV323" s="59"/>
      <c r="DW323" s="59"/>
      <c r="DX323" s="59"/>
      <c r="DY323" s="59"/>
      <c r="DZ323" s="59"/>
      <c r="EA323" s="59"/>
      <c r="EB323" s="59"/>
      <c r="EC323" s="59"/>
      <c r="ED323" s="59"/>
      <c r="EE323" s="59"/>
      <c r="EF323" s="59"/>
      <c r="EG323" s="59"/>
      <c r="EH323" s="59"/>
      <c r="EI323" s="59"/>
      <c r="EJ323" s="59"/>
      <c r="EK323" s="59"/>
      <c r="EL323" s="59"/>
      <c r="EM323" s="59"/>
      <c r="EN323" s="59"/>
    </row>
    <row r="324" spans="1:144" s="28" customFormat="1" ht="30" x14ac:dyDescent="0.4">
      <c r="A324" s="17"/>
      <c r="B324" s="17" t="s">
        <v>629</v>
      </c>
      <c r="C324" s="28" t="s">
        <v>456</v>
      </c>
      <c r="D324" s="49"/>
      <c r="E324" s="49">
        <v>1</v>
      </c>
      <c r="F324" s="49">
        <v>1</v>
      </c>
      <c r="G324" s="49">
        <v>1</v>
      </c>
      <c r="H324" s="94">
        <f>SUM(Tabla1[[#This Row],[PRIMER TRIMESTRE]:[CUARTO TRIMESTRE]])</f>
        <v>3</v>
      </c>
      <c r="I324" s="19">
        <v>15000</v>
      </c>
      <c r="J324" s="19">
        <f>+H324*I324</f>
        <v>45000</v>
      </c>
      <c r="K324" s="21"/>
      <c r="L324" s="17" t="s">
        <v>18</v>
      </c>
      <c r="M324" s="28" t="s">
        <v>346</v>
      </c>
      <c r="N324" s="36"/>
      <c r="O324" s="38"/>
      <c r="P324" s="59"/>
      <c r="Q324" s="59"/>
      <c r="R324" s="59"/>
      <c r="S324" s="59"/>
      <c r="T324" s="60" t="s">
        <v>324</v>
      </c>
      <c r="U324" s="59"/>
      <c r="V324" s="59"/>
      <c r="W324" s="59"/>
      <c r="X324" s="59"/>
      <c r="Y324" s="59"/>
      <c r="Z324" s="59"/>
      <c r="AA324" s="59"/>
      <c r="AB324" s="59"/>
      <c r="AC324" s="59"/>
      <c r="AD324" s="59"/>
      <c r="AE324" s="59"/>
      <c r="AF324" s="59"/>
      <c r="AG324" s="59"/>
      <c r="AH324" s="59"/>
      <c r="AI324" s="59"/>
      <c r="AJ324" s="59"/>
      <c r="AK324" s="59"/>
      <c r="AL324" s="59"/>
      <c r="AM324" s="59"/>
      <c r="AN324" s="59"/>
      <c r="AO324" s="59"/>
      <c r="AP324" s="59"/>
      <c r="AQ324" s="59"/>
      <c r="AR324" s="59"/>
      <c r="AS324" s="59"/>
      <c r="AT324" s="59"/>
      <c r="AU324" s="59"/>
      <c r="AV324" s="59"/>
      <c r="AW324" s="59"/>
      <c r="AX324" s="59"/>
      <c r="AY324" s="59"/>
      <c r="AZ324" s="59"/>
      <c r="BA324" s="59"/>
      <c r="BB324" s="59"/>
      <c r="BC324" s="59"/>
      <c r="BD324" s="59"/>
      <c r="BE324" s="59"/>
      <c r="BF324" s="59"/>
      <c r="BG324" s="59"/>
      <c r="BH324" s="59"/>
      <c r="BI324" s="59"/>
      <c r="BJ324" s="59"/>
      <c r="BK324" s="59"/>
      <c r="BL324" s="59"/>
      <c r="BM324" s="59"/>
      <c r="BN324" s="59"/>
      <c r="BO324" s="59"/>
      <c r="BP324" s="59"/>
      <c r="BQ324" s="59"/>
      <c r="BR324" s="59"/>
      <c r="BS324" s="59"/>
      <c r="BT324" s="59"/>
      <c r="BU324" s="59"/>
      <c r="BV324" s="59"/>
      <c r="BW324" s="59"/>
      <c r="BX324" s="59"/>
      <c r="BY324" s="59"/>
      <c r="BZ324" s="59"/>
      <c r="CA324" s="59"/>
      <c r="CB324" s="59"/>
      <c r="CC324" s="59"/>
      <c r="CD324" s="59"/>
      <c r="CE324" s="59"/>
      <c r="CF324" s="59"/>
      <c r="CG324" s="59"/>
      <c r="CH324" s="59"/>
      <c r="CI324" s="59"/>
      <c r="CJ324" s="59"/>
      <c r="CK324" s="59"/>
      <c r="CL324" s="59"/>
      <c r="CM324" s="59"/>
      <c r="CN324" s="59"/>
      <c r="CO324" s="59"/>
      <c r="CP324" s="59"/>
      <c r="CQ324" s="59"/>
      <c r="CR324" s="59"/>
      <c r="CS324" s="59"/>
      <c r="CT324" s="59"/>
      <c r="CU324" s="59"/>
      <c r="CV324" s="59"/>
      <c r="CW324" s="59"/>
      <c r="CX324" s="59"/>
      <c r="CY324" s="59"/>
      <c r="CZ324" s="59"/>
      <c r="DA324" s="59"/>
      <c r="DB324" s="59"/>
      <c r="DC324" s="59"/>
      <c r="DD324" s="59"/>
      <c r="DE324" s="59"/>
      <c r="DF324" s="59"/>
      <c r="DG324" s="59"/>
      <c r="DH324" s="59"/>
      <c r="DI324" s="59"/>
      <c r="DJ324" s="59"/>
      <c r="DK324" s="59"/>
      <c r="DL324" s="59"/>
      <c r="DM324" s="59"/>
      <c r="DN324" s="59"/>
      <c r="DO324" s="59"/>
      <c r="DP324" s="59"/>
      <c r="DQ324" s="59"/>
      <c r="DR324" s="59"/>
      <c r="DS324" s="59"/>
      <c r="DT324" s="59"/>
      <c r="DU324" s="59"/>
      <c r="DV324" s="59"/>
      <c r="DW324" s="59"/>
      <c r="DX324" s="59"/>
      <c r="DY324" s="59"/>
      <c r="DZ324" s="59"/>
      <c r="EA324" s="59"/>
      <c r="EB324" s="59"/>
      <c r="EC324" s="59"/>
      <c r="ED324" s="59"/>
      <c r="EE324" s="59"/>
      <c r="EF324" s="59"/>
      <c r="EG324" s="59"/>
      <c r="EH324" s="59"/>
      <c r="EI324" s="59"/>
      <c r="EJ324" s="59"/>
      <c r="EK324" s="59"/>
      <c r="EL324" s="59"/>
      <c r="EM324" s="59"/>
      <c r="EN324" s="59"/>
    </row>
    <row r="325" spans="1:144" s="28" customFormat="1" ht="30" x14ac:dyDescent="0.4">
      <c r="A325" s="22"/>
      <c r="B325" s="22"/>
      <c r="C325" s="34"/>
      <c r="D325" s="52"/>
      <c r="E325" s="52"/>
      <c r="F325" s="52"/>
      <c r="G325" s="52"/>
      <c r="H325" s="69"/>
      <c r="I325" s="34"/>
      <c r="J325" s="53"/>
      <c r="K325" s="24"/>
      <c r="L325" s="34"/>
      <c r="M325" s="34"/>
      <c r="N325" s="54"/>
      <c r="O325" s="55"/>
      <c r="P325" s="59"/>
      <c r="Q325" s="59"/>
      <c r="R325" s="59"/>
      <c r="S325" s="59"/>
      <c r="T325" s="60" t="s">
        <v>325</v>
      </c>
      <c r="U325" s="59"/>
      <c r="V325" s="59"/>
      <c r="W325" s="59"/>
      <c r="X325" s="59"/>
      <c r="Y325" s="59"/>
      <c r="Z325" s="59"/>
      <c r="AA325" s="59"/>
      <c r="AB325" s="59"/>
      <c r="AC325" s="59"/>
      <c r="AD325" s="59"/>
      <c r="AE325" s="59"/>
      <c r="AF325" s="59"/>
      <c r="AG325" s="59"/>
      <c r="AH325" s="59"/>
      <c r="AI325" s="59"/>
      <c r="AJ325" s="59"/>
      <c r="AK325" s="59"/>
      <c r="AL325" s="59"/>
      <c r="AM325" s="59"/>
      <c r="AN325" s="59"/>
      <c r="AO325" s="59"/>
      <c r="AP325" s="59"/>
      <c r="AQ325" s="59"/>
      <c r="AR325" s="59"/>
      <c r="AS325" s="59"/>
      <c r="AT325" s="59"/>
      <c r="AU325" s="59"/>
      <c r="AV325" s="59"/>
      <c r="AW325" s="59"/>
      <c r="AX325" s="59"/>
      <c r="AY325" s="59"/>
      <c r="AZ325" s="59"/>
      <c r="BA325" s="59"/>
      <c r="BB325" s="59"/>
      <c r="BC325" s="59"/>
      <c r="BD325" s="59"/>
      <c r="BE325" s="59"/>
      <c r="BF325" s="59"/>
      <c r="BG325" s="59"/>
      <c r="BH325" s="59"/>
      <c r="BI325" s="59"/>
      <c r="BJ325" s="59"/>
      <c r="BK325" s="59"/>
      <c r="BL325" s="59"/>
      <c r="BM325" s="59"/>
      <c r="BN325" s="59"/>
      <c r="BO325" s="59"/>
      <c r="BP325" s="59"/>
      <c r="BQ325" s="59"/>
      <c r="BR325" s="59"/>
      <c r="BS325" s="59"/>
      <c r="BT325" s="59"/>
      <c r="BU325" s="59"/>
      <c r="BV325" s="59"/>
      <c r="BW325" s="59"/>
      <c r="BX325" s="59"/>
      <c r="BY325" s="59"/>
      <c r="BZ325" s="59"/>
      <c r="CA325" s="59"/>
      <c r="CB325" s="59"/>
      <c r="CC325" s="59"/>
      <c r="CD325" s="59"/>
      <c r="CE325" s="59"/>
      <c r="CF325" s="59"/>
      <c r="CG325" s="59"/>
      <c r="CH325" s="59"/>
      <c r="CI325" s="59"/>
      <c r="CJ325" s="59"/>
      <c r="CK325" s="59"/>
      <c r="CL325" s="59"/>
      <c r="CM325" s="59"/>
      <c r="CN325" s="59"/>
      <c r="CO325" s="59"/>
      <c r="CP325" s="59"/>
      <c r="CQ325" s="59"/>
      <c r="CR325" s="59"/>
      <c r="CS325" s="59"/>
      <c r="CT325" s="59"/>
      <c r="CU325" s="59"/>
      <c r="CV325" s="59"/>
      <c r="CW325" s="59"/>
      <c r="CX325" s="59"/>
      <c r="CY325" s="59"/>
      <c r="CZ325" s="59"/>
      <c r="DA325" s="59"/>
      <c r="DB325" s="59"/>
      <c r="DC325" s="59"/>
      <c r="DD325" s="59"/>
      <c r="DE325" s="59"/>
      <c r="DF325" s="59"/>
      <c r="DG325" s="59"/>
      <c r="DH325" s="59"/>
      <c r="DI325" s="59"/>
      <c r="DJ325" s="59"/>
      <c r="DK325" s="59"/>
      <c r="DL325" s="59"/>
      <c r="DM325" s="59"/>
      <c r="DN325" s="59"/>
      <c r="DO325" s="59"/>
      <c r="DP325" s="59"/>
      <c r="DQ325" s="59"/>
      <c r="DR325" s="59"/>
      <c r="DS325" s="59"/>
      <c r="DT325" s="59"/>
      <c r="DU325" s="59"/>
      <c r="DV325" s="59"/>
      <c r="DW325" s="59"/>
      <c r="DX325" s="59"/>
      <c r="DY325" s="59"/>
      <c r="DZ325" s="59"/>
      <c r="EA325" s="59"/>
      <c r="EB325" s="59"/>
      <c r="EC325" s="59"/>
      <c r="ED325" s="59"/>
      <c r="EE325" s="59"/>
      <c r="EF325" s="59"/>
      <c r="EG325" s="59"/>
      <c r="EH325" s="59"/>
      <c r="EI325" s="59"/>
      <c r="EJ325" s="59"/>
      <c r="EK325" s="59"/>
      <c r="EL325" s="59"/>
      <c r="EM325" s="59"/>
      <c r="EN325" s="59"/>
    </row>
    <row r="326" spans="1:144" s="28" customFormat="1" ht="30" x14ac:dyDescent="0.4">
      <c r="A326" s="16" t="s">
        <v>296</v>
      </c>
      <c r="D326" s="49"/>
      <c r="E326" s="49"/>
      <c r="F326" s="49"/>
      <c r="G326" s="49"/>
      <c r="H326" s="94"/>
      <c r="J326" s="41"/>
      <c r="K326" s="62">
        <f>J327+J328+J329</f>
        <v>150000</v>
      </c>
      <c r="N326" s="36"/>
      <c r="O326" s="38"/>
      <c r="P326" s="59"/>
      <c r="Q326" s="59"/>
      <c r="R326" s="59"/>
      <c r="S326" s="59"/>
      <c r="T326" s="60" t="s">
        <v>326</v>
      </c>
      <c r="U326" s="59"/>
      <c r="V326" s="59"/>
      <c r="W326" s="59"/>
      <c r="X326" s="59"/>
      <c r="Y326" s="59"/>
      <c r="Z326" s="59"/>
      <c r="AA326" s="59"/>
      <c r="AB326" s="59"/>
      <c r="AC326" s="59"/>
      <c r="AD326" s="59"/>
      <c r="AE326" s="59"/>
      <c r="AF326" s="59"/>
      <c r="AG326" s="59"/>
      <c r="AH326" s="59"/>
      <c r="AI326" s="59"/>
      <c r="AJ326" s="59"/>
      <c r="AK326" s="59"/>
      <c r="AL326" s="59"/>
      <c r="AM326" s="59"/>
      <c r="AN326" s="59"/>
      <c r="AO326" s="59"/>
      <c r="AP326" s="59"/>
      <c r="AQ326" s="59"/>
      <c r="AR326" s="59"/>
      <c r="AS326" s="59"/>
      <c r="AT326" s="59"/>
      <c r="AU326" s="59"/>
      <c r="AV326" s="59"/>
      <c r="AW326" s="59"/>
      <c r="AX326" s="59"/>
      <c r="AY326" s="59"/>
      <c r="AZ326" s="59"/>
      <c r="BA326" s="59"/>
      <c r="BB326" s="59"/>
      <c r="BC326" s="59"/>
      <c r="BD326" s="59"/>
      <c r="BE326" s="59"/>
      <c r="BF326" s="59"/>
      <c r="BG326" s="59"/>
      <c r="BH326" s="59"/>
      <c r="BI326" s="59"/>
      <c r="BJ326" s="59"/>
      <c r="BK326" s="59"/>
      <c r="BL326" s="59"/>
      <c r="BM326" s="59"/>
      <c r="BN326" s="59"/>
      <c r="BO326" s="59"/>
      <c r="BP326" s="59"/>
      <c r="BQ326" s="59"/>
      <c r="BR326" s="59"/>
      <c r="BS326" s="59"/>
      <c r="BT326" s="59"/>
      <c r="BU326" s="59"/>
      <c r="BV326" s="59"/>
      <c r="BW326" s="59"/>
      <c r="BX326" s="59"/>
      <c r="BY326" s="59"/>
      <c r="BZ326" s="59"/>
      <c r="CA326" s="59"/>
      <c r="CB326" s="59"/>
      <c r="CC326" s="59"/>
      <c r="CD326" s="59"/>
      <c r="CE326" s="59"/>
      <c r="CF326" s="59"/>
      <c r="CG326" s="59"/>
      <c r="CH326" s="59"/>
      <c r="CI326" s="59"/>
      <c r="CJ326" s="59"/>
      <c r="CK326" s="59"/>
      <c r="CL326" s="59"/>
      <c r="CM326" s="59"/>
      <c r="CN326" s="59"/>
      <c r="CO326" s="59"/>
      <c r="CP326" s="59"/>
      <c r="CQ326" s="59"/>
      <c r="CR326" s="59"/>
      <c r="CS326" s="59"/>
      <c r="CT326" s="59"/>
      <c r="CU326" s="59"/>
      <c r="CV326" s="59"/>
      <c r="CW326" s="59"/>
      <c r="CX326" s="59"/>
      <c r="CY326" s="59"/>
      <c r="CZ326" s="59"/>
      <c r="DA326" s="59"/>
      <c r="DB326" s="59"/>
      <c r="DC326" s="59"/>
      <c r="DD326" s="59"/>
      <c r="DE326" s="59"/>
      <c r="DF326" s="59"/>
      <c r="DG326" s="59"/>
      <c r="DH326" s="59"/>
      <c r="DI326" s="59"/>
      <c r="DJ326" s="59"/>
      <c r="DK326" s="59"/>
      <c r="DL326" s="59"/>
      <c r="DM326" s="59"/>
      <c r="DN326" s="59"/>
      <c r="DO326" s="59"/>
      <c r="DP326" s="59"/>
      <c r="DQ326" s="59"/>
      <c r="DR326" s="59"/>
      <c r="DS326" s="59"/>
      <c r="DT326" s="59"/>
      <c r="DU326" s="59"/>
      <c r="DV326" s="59"/>
      <c r="DW326" s="59"/>
      <c r="DX326" s="59"/>
      <c r="DY326" s="59"/>
      <c r="DZ326" s="59"/>
      <c r="EA326" s="59"/>
      <c r="EB326" s="59"/>
      <c r="EC326" s="59"/>
      <c r="ED326" s="59"/>
      <c r="EE326" s="59"/>
      <c r="EF326" s="59"/>
      <c r="EG326" s="59"/>
      <c r="EH326" s="59"/>
      <c r="EI326" s="59"/>
      <c r="EJ326" s="59"/>
      <c r="EK326" s="59"/>
      <c r="EL326" s="59"/>
      <c r="EM326" s="59"/>
      <c r="EN326" s="59"/>
    </row>
    <row r="327" spans="1:144" s="28" customFormat="1" ht="30" x14ac:dyDescent="0.4">
      <c r="B327" s="28" t="s">
        <v>440</v>
      </c>
      <c r="C327" s="28" t="s">
        <v>456</v>
      </c>
      <c r="D327" s="49">
        <v>1</v>
      </c>
      <c r="E327" s="49">
        <v>1</v>
      </c>
      <c r="F327" s="49">
        <v>1</v>
      </c>
      <c r="G327" s="49">
        <v>1</v>
      </c>
      <c r="H327" s="94">
        <f>SUM(Tabla1[[#This Row],[PRIMER TRIMESTRE]:[CUARTO TRIMESTRE]])</f>
        <v>4</v>
      </c>
      <c r="I327" s="19">
        <v>10000</v>
      </c>
      <c r="J327" s="19">
        <f>+H327*I327</f>
        <v>40000</v>
      </c>
      <c r="K327" s="21"/>
      <c r="L327" s="17" t="s">
        <v>18</v>
      </c>
      <c r="M327" s="28" t="s">
        <v>346</v>
      </c>
      <c r="N327" s="36"/>
      <c r="O327" s="38"/>
      <c r="P327" s="59"/>
      <c r="Q327" s="59"/>
      <c r="R327" s="59"/>
      <c r="S327" s="59"/>
      <c r="T327" s="60" t="s">
        <v>327</v>
      </c>
      <c r="U327" s="59"/>
      <c r="V327" s="59"/>
      <c r="W327" s="59"/>
      <c r="X327" s="59"/>
      <c r="Y327" s="59"/>
      <c r="Z327" s="59"/>
      <c r="AA327" s="59"/>
      <c r="AB327" s="59"/>
      <c r="AC327" s="59"/>
      <c r="AD327" s="59"/>
      <c r="AE327" s="59"/>
      <c r="AF327" s="59"/>
      <c r="AG327" s="59"/>
      <c r="AH327" s="59"/>
      <c r="AI327" s="59"/>
      <c r="AJ327" s="59"/>
      <c r="AK327" s="59"/>
      <c r="AL327" s="59"/>
      <c r="AM327" s="59"/>
      <c r="AN327" s="59"/>
      <c r="AO327" s="59"/>
      <c r="AP327" s="59"/>
      <c r="AQ327" s="59"/>
      <c r="AR327" s="59"/>
      <c r="AS327" s="59"/>
      <c r="AT327" s="59"/>
      <c r="AU327" s="59"/>
      <c r="AV327" s="59"/>
      <c r="AW327" s="59"/>
      <c r="AX327" s="59"/>
      <c r="AY327" s="59"/>
      <c r="AZ327" s="59"/>
      <c r="BA327" s="59"/>
      <c r="BB327" s="59"/>
      <c r="BC327" s="59"/>
      <c r="BD327" s="59"/>
      <c r="BE327" s="59"/>
      <c r="BF327" s="59"/>
      <c r="BG327" s="59"/>
      <c r="BH327" s="59"/>
      <c r="BI327" s="59"/>
      <c r="BJ327" s="59"/>
      <c r="BK327" s="59"/>
      <c r="BL327" s="59"/>
      <c r="BM327" s="59"/>
      <c r="BN327" s="59"/>
      <c r="BO327" s="59"/>
      <c r="BP327" s="59"/>
      <c r="BQ327" s="59"/>
      <c r="BR327" s="59"/>
      <c r="BS327" s="59"/>
      <c r="BT327" s="59"/>
      <c r="BU327" s="59"/>
      <c r="BV327" s="59"/>
      <c r="BW327" s="59"/>
      <c r="BX327" s="59"/>
      <c r="BY327" s="59"/>
      <c r="BZ327" s="59"/>
      <c r="CA327" s="59"/>
      <c r="CB327" s="59"/>
      <c r="CC327" s="59"/>
      <c r="CD327" s="59"/>
      <c r="CE327" s="59"/>
      <c r="CF327" s="59"/>
      <c r="CG327" s="59"/>
      <c r="CH327" s="59"/>
      <c r="CI327" s="59"/>
      <c r="CJ327" s="59"/>
      <c r="CK327" s="59"/>
      <c r="CL327" s="59"/>
      <c r="CM327" s="59"/>
      <c r="CN327" s="59"/>
      <c r="CO327" s="59"/>
      <c r="CP327" s="59"/>
      <c r="CQ327" s="59"/>
      <c r="CR327" s="59"/>
      <c r="CS327" s="59"/>
      <c r="CT327" s="59"/>
      <c r="CU327" s="59"/>
      <c r="CV327" s="59"/>
      <c r="CW327" s="59"/>
      <c r="CX327" s="59"/>
      <c r="CY327" s="59"/>
      <c r="CZ327" s="59"/>
      <c r="DA327" s="59"/>
      <c r="DB327" s="59"/>
      <c r="DC327" s="59"/>
      <c r="DD327" s="59"/>
      <c r="DE327" s="59"/>
      <c r="DF327" s="59"/>
      <c r="DG327" s="59"/>
      <c r="DH327" s="59"/>
      <c r="DI327" s="59"/>
      <c r="DJ327" s="59"/>
      <c r="DK327" s="59"/>
      <c r="DL327" s="59"/>
      <c r="DM327" s="59"/>
      <c r="DN327" s="59"/>
      <c r="DO327" s="59"/>
      <c r="DP327" s="59"/>
      <c r="DQ327" s="59"/>
      <c r="DR327" s="59"/>
      <c r="DS327" s="59"/>
      <c r="DT327" s="59"/>
      <c r="DU327" s="59"/>
      <c r="DV327" s="59"/>
      <c r="DW327" s="59"/>
      <c r="DX327" s="59"/>
      <c r="DY327" s="59"/>
      <c r="DZ327" s="59"/>
      <c r="EA327" s="59"/>
      <c r="EB327" s="59"/>
      <c r="EC327" s="59"/>
      <c r="ED327" s="59"/>
      <c r="EE327" s="59"/>
      <c r="EF327" s="59"/>
      <c r="EG327" s="59"/>
      <c r="EH327" s="59"/>
      <c r="EI327" s="59"/>
      <c r="EJ327" s="59"/>
      <c r="EK327" s="59"/>
      <c r="EL327" s="59"/>
      <c r="EM327" s="59"/>
      <c r="EN327" s="59"/>
    </row>
    <row r="328" spans="1:144" s="28" customFormat="1" ht="30" x14ac:dyDescent="0.4">
      <c r="A328" s="96"/>
      <c r="B328" s="96" t="s">
        <v>630</v>
      </c>
      <c r="C328" s="96" t="s">
        <v>456</v>
      </c>
      <c r="D328" s="49">
        <v>1</v>
      </c>
      <c r="E328" s="49">
        <v>1</v>
      </c>
      <c r="F328" s="49">
        <v>1</v>
      </c>
      <c r="G328" s="49">
        <v>1</v>
      </c>
      <c r="H328" s="94">
        <f>SUM(Tabla1[[#This Row],[PRIMER TRIMESTRE]:[CUARTO TRIMESTRE]])</f>
        <v>4</v>
      </c>
      <c r="I328" s="19">
        <v>20000</v>
      </c>
      <c r="J328" s="19">
        <f>+H328*I328</f>
        <v>80000</v>
      </c>
      <c r="K328" s="21"/>
      <c r="L328" s="17" t="s">
        <v>18</v>
      </c>
      <c r="M328" s="96" t="s">
        <v>346</v>
      </c>
      <c r="N328" s="96"/>
      <c r="O328" s="42"/>
      <c r="P328" s="59"/>
      <c r="Q328" s="59"/>
      <c r="R328" s="59"/>
      <c r="S328" s="59"/>
      <c r="T328" s="60" t="s">
        <v>328</v>
      </c>
      <c r="U328" s="59"/>
      <c r="V328" s="59"/>
      <c r="W328" s="59"/>
      <c r="X328" s="59"/>
      <c r="Y328" s="59"/>
      <c r="Z328" s="59"/>
      <c r="AA328" s="59"/>
      <c r="AB328" s="59"/>
      <c r="AC328" s="59"/>
      <c r="AD328" s="59"/>
      <c r="AE328" s="59"/>
      <c r="AF328" s="59"/>
      <c r="AG328" s="59"/>
      <c r="AH328" s="59"/>
      <c r="AI328" s="59"/>
      <c r="AJ328" s="59"/>
      <c r="AK328" s="59"/>
      <c r="AL328" s="59"/>
      <c r="AM328" s="59"/>
      <c r="AN328" s="59"/>
      <c r="AO328" s="59"/>
      <c r="AP328" s="59"/>
      <c r="AQ328" s="59"/>
      <c r="AR328" s="59"/>
      <c r="AS328" s="59"/>
      <c r="AT328" s="59"/>
      <c r="AU328" s="59"/>
      <c r="AV328" s="59"/>
      <c r="AW328" s="59"/>
      <c r="AX328" s="59"/>
      <c r="AY328" s="59"/>
      <c r="AZ328" s="59"/>
      <c r="BA328" s="59"/>
      <c r="BB328" s="59"/>
      <c r="BC328" s="59"/>
      <c r="BD328" s="59"/>
      <c r="BE328" s="59"/>
      <c r="BF328" s="59"/>
      <c r="BG328" s="59"/>
      <c r="BH328" s="59"/>
      <c r="BI328" s="59"/>
      <c r="BJ328" s="59"/>
      <c r="BK328" s="59"/>
      <c r="BL328" s="59"/>
      <c r="BM328" s="59"/>
      <c r="BN328" s="59"/>
      <c r="BO328" s="59"/>
      <c r="BP328" s="59"/>
      <c r="BQ328" s="59"/>
      <c r="BR328" s="59"/>
      <c r="BS328" s="59"/>
      <c r="BT328" s="59"/>
      <c r="BU328" s="59"/>
      <c r="BV328" s="59"/>
      <c r="BW328" s="59"/>
      <c r="BX328" s="59"/>
      <c r="BY328" s="59"/>
      <c r="BZ328" s="59"/>
      <c r="CA328" s="59"/>
      <c r="CB328" s="59"/>
      <c r="CC328" s="59"/>
      <c r="CD328" s="59"/>
      <c r="CE328" s="59"/>
      <c r="CF328" s="59"/>
      <c r="CG328" s="59"/>
      <c r="CH328" s="59"/>
      <c r="CI328" s="59"/>
      <c r="CJ328" s="59"/>
      <c r="CK328" s="59"/>
      <c r="CL328" s="59"/>
      <c r="CM328" s="59"/>
      <c r="CN328" s="59"/>
      <c r="CO328" s="59"/>
      <c r="CP328" s="59"/>
      <c r="CQ328" s="59"/>
      <c r="CR328" s="59"/>
      <c r="CS328" s="59"/>
      <c r="CT328" s="59"/>
      <c r="CU328" s="59"/>
      <c r="CV328" s="59"/>
      <c r="CW328" s="59"/>
      <c r="CX328" s="59"/>
      <c r="CY328" s="59"/>
      <c r="CZ328" s="59"/>
      <c r="DA328" s="59"/>
      <c r="DB328" s="59"/>
      <c r="DC328" s="59"/>
      <c r="DD328" s="59"/>
      <c r="DE328" s="59"/>
      <c r="DF328" s="59"/>
      <c r="DG328" s="59"/>
      <c r="DH328" s="59"/>
      <c r="DI328" s="59"/>
      <c r="DJ328" s="59"/>
      <c r="DK328" s="59"/>
      <c r="DL328" s="59"/>
      <c r="DM328" s="59"/>
      <c r="DN328" s="59"/>
      <c r="DO328" s="59"/>
      <c r="DP328" s="59"/>
      <c r="DQ328" s="59"/>
      <c r="DR328" s="59"/>
      <c r="DS328" s="59"/>
      <c r="DT328" s="59"/>
      <c r="DU328" s="59"/>
      <c r="DV328" s="59"/>
      <c r="DW328" s="59"/>
      <c r="DX328" s="59"/>
      <c r="DY328" s="59"/>
      <c r="DZ328" s="59"/>
      <c r="EA328" s="59"/>
      <c r="EB328" s="59"/>
      <c r="EC328" s="59"/>
      <c r="ED328" s="59"/>
      <c r="EE328" s="59"/>
      <c r="EF328" s="59"/>
      <c r="EG328" s="59"/>
      <c r="EH328" s="59"/>
      <c r="EI328" s="59"/>
      <c r="EJ328" s="59"/>
      <c r="EK328" s="59"/>
      <c r="EL328" s="59"/>
      <c r="EM328" s="59"/>
      <c r="EN328" s="59"/>
    </row>
    <row r="329" spans="1:144" s="28" customFormat="1" ht="30" x14ac:dyDescent="0.4">
      <c r="A329" s="96"/>
      <c r="B329" s="96" t="s">
        <v>606</v>
      </c>
      <c r="C329" s="96" t="s">
        <v>456</v>
      </c>
      <c r="D329" s="49"/>
      <c r="E329" s="49"/>
      <c r="F329" s="49"/>
      <c r="G329" s="49">
        <v>1</v>
      </c>
      <c r="H329" s="94">
        <f>SUM(Tabla1[[#This Row],[PRIMER TRIMESTRE]:[CUARTO TRIMESTRE]])</f>
        <v>1</v>
      </c>
      <c r="I329" s="19">
        <v>30000</v>
      </c>
      <c r="J329" s="19">
        <f>+H329*I329</f>
        <v>30000</v>
      </c>
      <c r="K329" s="21"/>
      <c r="L329" s="17" t="s">
        <v>18</v>
      </c>
      <c r="M329" s="96" t="s">
        <v>346</v>
      </c>
      <c r="N329" s="96"/>
      <c r="O329" s="42"/>
      <c r="P329" s="59"/>
      <c r="Q329" s="59"/>
      <c r="R329" s="59"/>
      <c r="S329" s="59"/>
      <c r="T329" s="60" t="s">
        <v>329</v>
      </c>
      <c r="U329" s="59"/>
      <c r="V329" s="59"/>
      <c r="W329" s="59"/>
      <c r="X329" s="59"/>
      <c r="Y329" s="59"/>
      <c r="Z329" s="59"/>
      <c r="AA329" s="59"/>
      <c r="AB329" s="59"/>
      <c r="AC329" s="59"/>
      <c r="AD329" s="59"/>
      <c r="AE329" s="59"/>
      <c r="AF329" s="59"/>
      <c r="AG329" s="59"/>
      <c r="AH329" s="59"/>
      <c r="AI329" s="59"/>
      <c r="AJ329" s="59"/>
      <c r="AK329" s="59"/>
      <c r="AL329" s="59"/>
      <c r="AM329" s="59"/>
      <c r="AN329" s="59"/>
      <c r="AO329" s="59"/>
      <c r="AP329" s="59"/>
      <c r="AQ329" s="59"/>
      <c r="AR329" s="59"/>
      <c r="AS329" s="59"/>
      <c r="AT329" s="59"/>
      <c r="AU329" s="59"/>
      <c r="AV329" s="59"/>
      <c r="AW329" s="59"/>
      <c r="AX329" s="59"/>
      <c r="AY329" s="59"/>
      <c r="AZ329" s="59"/>
      <c r="BA329" s="59"/>
      <c r="BB329" s="59"/>
      <c r="BC329" s="59"/>
      <c r="BD329" s="59"/>
      <c r="BE329" s="59"/>
      <c r="BF329" s="59"/>
      <c r="BG329" s="59"/>
      <c r="BH329" s="59"/>
      <c r="BI329" s="59"/>
      <c r="BJ329" s="59"/>
      <c r="BK329" s="59"/>
      <c r="BL329" s="59"/>
      <c r="BM329" s="59"/>
      <c r="BN329" s="59"/>
      <c r="BO329" s="59"/>
      <c r="BP329" s="59"/>
      <c r="BQ329" s="59"/>
      <c r="BR329" s="59"/>
      <c r="BS329" s="59"/>
      <c r="BT329" s="59"/>
      <c r="BU329" s="59"/>
      <c r="BV329" s="59"/>
      <c r="BW329" s="59"/>
      <c r="BX329" s="59"/>
      <c r="BY329" s="59"/>
      <c r="BZ329" s="59"/>
      <c r="CA329" s="59"/>
      <c r="CB329" s="59"/>
      <c r="CC329" s="59"/>
      <c r="CD329" s="59"/>
      <c r="CE329" s="59"/>
      <c r="CF329" s="59"/>
      <c r="CG329" s="59"/>
      <c r="CH329" s="59"/>
      <c r="CI329" s="59"/>
      <c r="CJ329" s="59"/>
      <c r="CK329" s="59"/>
      <c r="CL329" s="59"/>
      <c r="CM329" s="59"/>
      <c r="CN329" s="59"/>
      <c r="CO329" s="59"/>
      <c r="CP329" s="59"/>
      <c r="CQ329" s="59"/>
      <c r="CR329" s="59"/>
      <c r="CS329" s="59"/>
      <c r="CT329" s="59"/>
      <c r="CU329" s="59"/>
      <c r="CV329" s="59"/>
      <c r="CW329" s="59"/>
      <c r="CX329" s="59"/>
      <c r="CY329" s="59"/>
      <c r="CZ329" s="59"/>
      <c r="DA329" s="59"/>
      <c r="DB329" s="59"/>
      <c r="DC329" s="59"/>
      <c r="DD329" s="59"/>
      <c r="DE329" s="59"/>
      <c r="DF329" s="59"/>
      <c r="DG329" s="59"/>
      <c r="DH329" s="59"/>
      <c r="DI329" s="59"/>
      <c r="DJ329" s="59"/>
      <c r="DK329" s="59"/>
      <c r="DL329" s="59"/>
      <c r="DM329" s="59"/>
      <c r="DN329" s="59"/>
      <c r="DO329" s="59"/>
      <c r="DP329" s="59"/>
      <c r="DQ329" s="59"/>
      <c r="DR329" s="59"/>
      <c r="DS329" s="59"/>
      <c r="DT329" s="59"/>
      <c r="DU329" s="59"/>
      <c r="DV329" s="59"/>
      <c r="DW329" s="59"/>
      <c r="DX329" s="59"/>
      <c r="DY329" s="59"/>
      <c r="DZ329" s="59"/>
      <c r="EA329" s="59"/>
      <c r="EB329" s="59"/>
      <c r="EC329" s="59"/>
      <c r="ED329" s="59"/>
      <c r="EE329" s="59"/>
      <c r="EF329" s="59"/>
      <c r="EG329" s="59"/>
      <c r="EH329" s="59"/>
      <c r="EI329" s="59"/>
      <c r="EJ329" s="59"/>
      <c r="EK329" s="59"/>
      <c r="EL329" s="59"/>
      <c r="EM329" s="59"/>
      <c r="EN329" s="59"/>
    </row>
    <row r="330" spans="1:144" ht="30" x14ac:dyDescent="0.4">
      <c r="A330" s="22"/>
      <c r="B330" s="22"/>
      <c r="C330" s="34"/>
      <c r="D330" s="52"/>
      <c r="E330" s="52"/>
      <c r="F330" s="52"/>
      <c r="G330" s="52"/>
      <c r="H330" s="69"/>
      <c r="I330" s="34"/>
      <c r="J330" s="53"/>
      <c r="K330" s="24"/>
      <c r="L330" s="34"/>
      <c r="M330" s="34"/>
      <c r="N330" s="54"/>
      <c r="O330" s="55"/>
      <c r="T330" s="57" t="s">
        <v>330</v>
      </c>
    </row>
    <row r="331" spans="1:144" ht="30" x14ac:dyDescent="0.4">
      <c r="A331" s="16" t="s">
        <v>301</v>
      </c>
      <c r="B331" s="28"/>
      <c r="C331" s="28"/>
      <c r="D331" s="49"/>
      <c r="E331" s="49"/>
      <c r="F331" s="49"/>
      <c r="G331" s="49"/>
      <c r="H331" s="94"/>
      <c r="I331" s="28"/>
      <c r="J331" s="41"/>
      <c r="K331" s="62">
        <f>+SUM(J332)</f>
        <v>10000</v>
      </c>
      <c r="L331" s="28"/>
      <c r="M331" s="28"/>
      <c r="N331" s="36"/>
      <c r="O331" s="38"/>
      <c r="T331" s="57" t="s">
        <v>332</v>
      </c>
    </row>
    <row r="332" spans="1:144" ht="30" x14ac:dyDescent="0.4">
      <c r="A332" s="28"/>
      <c r="B332" s="28" t="s">
        <v>631</v>
      </c>
      <c r="C332" s="28" t="s">
        <v>456</v>
      </c>
      <c r="D332" s="49"/>
      <c r="E332" s="49"/>
      <c r="F332" s="49">
        <v>1</v>
      </c>
      <c r="G332" s="49"/>
      <c r="H332" s="94">
        <f>SUM(Tabla1[[#This Row],[PRIMER TRIMESTRE]:[CUARTO TRIMESTRE]])</f>
        <v>1</v>
      </c>
      <c r="I332" s="19">
        <v>10000</v>
      </c>
      <c r="J332" s="19">
        <f t="shared" ref="J332:J345" si="17">+H332*I332</f>
        <v>10000</v>
      </c>
      <c r="K332" s="21"/>
      <c r="L332" s="17" t="s">
        <v>18</v>
      </c>
      <c r="M332" s="28" t="s">
        <v>346</v>
      </c>
      <c r="N332" s="36"/>
      <c r="O332" s="38"/>
      <c r="T332" s="57" t="s">
        <v>333</v>
      </c>
    </row>
    <row r="333" spans="1:144" ht="31.5" x14ac:dyDescent="0.5">
      <c r="A333" s="32"/>
      <c r="B333" s="32"/>
      <c r="C333" s="34"/>
      <c r="D333" s="52"/>
      <c r="E333" s="52"/>
      <c r="F333" s="52"/>
      <c r="G333" s="52"/>
      <c r="H333" s="69"/>
      <c r="I333" s="34"/>
      <c r="J333" s="53"/>
      <c r="K333" s="24"/>
      <c r="L333" s="34"/>
      <c r="M333" s="34"/>
      <c r="N333" s="54"/>
      <c r="O333" s="55"/>
      <c r="T333" s="57" t="s">
        <v>334</v>
      </c>
    </row>
    <row r="334" spans="1:144" s="96" customFormat="1" ht="30" x14ac:dyDescent="0.4">
      <c r="A334" s="33" t="s">
        <v>311</v>
      </c>
      <c r="B334" s="28"/>
      <c r="C334" s="28"/>
      <c r="D334" s="49"/>
      <c r="E334" s="49"/>
      <c r="F334" s="49"/>
      <c r="G334" s="49"/>
      <c r="H334" s="94"/>
      <c r="I334" s="19"/>
      <c r="J334" s="19"/>
      <c r="K334" s="62">
        <f>J335+J337+J336</f>
        <v>138000</v>
      </c>
      <c r="L334" s="28"/>
      <c r="M334" s="28"/>
      <c r="N334" s="36"/>
      <c r="O334" s="38"/>
      <c r="P334" s="59"/>
      <c r="Q334" s="59"/>
      <c r="R334" s="59"/>
      <c r="S334" s="59"/>
      <c r="T334" s="60"/>
      <c r="U334" s="59"/>
      <c r="V334" s="59"/>
      <c r="W334" s="59"/>
      <c r="X334" s="59"/>
      <c r="Y334" s="59"/>
      <c r="Z334" s="59"/>
      <c r="AA334" s="59"/>
      <c r="AB334" s="59"/>
      <c r="AC334" s="59"/>
      <c r="AD334" s="59"/>
      <c r="AE334" s="59"/>
      <c r="AF334" s="59"/>
      <c r="AG334" s="59"/>
      <c r="AH334" s="59"/>
      <c r="AI334" s="59"/>
      <c r="AJ334" s="59"/>
      <c r="AK334" s="59"/>
      <c r="AL334" s="59"/>
      <c r="AM334" s="59"/>
      <c r="AN334" s="59"/>
      <c r="AO334" s="59"/>
      <c r="AP334" s="59"/>
      <c r="AQ334" s="59"/>
      <c r="AR334" s="59"/>
      <c r="AS334" s="59"/>
      <c r="AT334" s="59"/>
      <c r="AU334" s="59"/>
      <c r="AV334" s="59"/>
      <c r="AW334" s="59"/>
      <c r="AX334" s="59"/>
      <c r="AY334" s="59"/>
      <c r="AZ334" s="59"/>
      <c r="BA334" s="59"/>
      <c r="BB334" s="59"/>
      <c r="BC334" s="59"/>
      <c r="BD334" s="59"/>
      <c r="BE334" s="59"/>
      <c r="BF334" s="59"/>
      <c r="BG334" s="59"/>
      <c r="BH334" s="59"/>
      <c r="BI334" s="59"/>
      <c r="BJ334" s="59"/>
      <c r="BK334" s="59"/>
      <c r="BL334" s="59"/>
      <c r="BM334" s="59"/>
      <c r="BN334" s="59"/>
      <c r="BO334" s="59"/>
      <c r="BP334" s="59"/>
      <c r="BQ334" s="59"/>
      <c r="BR334" s="59"/>
      <c r="BS334" s="59"/>
      <c r="BT334" s="59"/>
      <c r="BU334" s="59"/>
      <c r="BV334" s="59"/>
      <c r="BW334" s="59"/>
      <c r="BX334" s="59"/>
      <c r="BY334" s="59"/>
      <c r="BZ334" s="59"/>
      <c r="CA334" s="59"/>
      <c r="CB334" s="59"/>
      <c r="CC334" s="59"/>
      <c r="CD334" s="59"/>
      <c r="CE334" s="59"/>
      <c r="CF334" s="59"/>
      <c r="CG334" s="59"/>
      <c r="CH334" s="59"/>
      <c r="CI334" s="59"/>
      <c r="CJ334" s="59"/>
      <c r="CK334" s="59"/>
      <c r="CL334" s="59"/>
      <c r="CM334" s="59"/>
      <c r="CN334" s="59"/>
      <c r="CO334" s="59"/>
      <c r="CP334" s="59"/>
      <c r="CQ334" s="59"/>
      <c r="CR334" s="59"/>
      <c r="CS334" s="59"/>
      <c r="CT334" s="59"/>
      <c r="CU334" s="59"/>
      <c r="CV334" s="59"/>
      <c r="CW334" s="59"/>
      <c r="CX334" s="59"/>
      <c r="CY334" s="59"/>
      <c r="CZ334" s="59"/>
      <c r="DA334" s="59"/>
      <c r="DB334" s="59"/>
      <c r="DC334" s="59"/>
      <c r="DD334" s="59"/>
      <c r="DE334" s="59"/>
      <c r="DF334" s="59"/>
      <c r="DG334" s="59"/>
      <c r="DH334" s="59"/>
      <c r="DI334" s="59"/>
      <c r="DJ334" s="59"/>
      <c r="DK334" s="59"/>
      <c r="DL334" s="59"/>
      <c r="DM334" s="59"/>
      <c r="DN334" s="59"/>
      <c r="DO334" s="59"/>
      <c r="DP334" s="59"/>
      <c r="DQ334" s="59"/>
      <c r="DR334" s="59"/>
      <c r="DS334" s="59"/>
      <c r="DT334" s="59"/>
      <c r="DU334" s="59"/>
      <c r="DV334" s="59"/>
      <c r="DW334" s="59"/>
      <c r="DX334" s="59"/>
      <c r="DY334" s="59"/>
      <c r="DZ334" s="59"/>
      <c r="EA334" s="59"/>
      <c r="EB334" s="59"/>
      <c r="EC334" s="59"/>
      <c r="ED334" s="59"/>
      <c r="EE334" s="59"/>
      <c r="EF334" s="59"/>
      <c r="EG334" s="59"/>
      <c r="EH334" s="59"/>
      <c r="EI334" s="59"/>
      <c r="EJ334" s="59"/>
      <c r="EK334" s="59"/>
      <c r="EL334" s="59"/>
      <c r="EM334" s="59"/>
      <c r="EN334" s="59"/>
    </row>
    <row r="335" spans="1:144" s="96" customFormat="1" ht="30" x14ac:dyDescent="0.4">
      <c r="A335" s="33"/>
      <c r="B335" s="28" t="s">
        <v>441</v>
      </c>
      <c r="C335" s="28" t="s">
        <v>456</v>
      </c>
      <c r="D335" s="49">
        <v>1</v>
      </c>
      <c r="E335" s="49">
        <v>1</v>
      </c>
      <c r="F335" s="49">
        <v>1</v>
      </c>
      <c r="G335" s="49">
        <v>1</v>
      </c>
      <c r="H335" s="94">
        <f>SUM(Tabla1[[#This Row],[PRIMER TRIMESTRE]:[CUARTO TRIMESTRE]])</f>
        <v>4</v>
      </c>
      <c r="I335" s="19">
        <v>6000</v>
      </c>
      <c r="J335" s="19">
        <f t="shared" si="17"/>
        <v>24000</v>
      </c>
      <c r="K335" s="21"/>
      <c r="L335" s="17" t="s">
        <v>18</v>
      </c>
      <c r="M335" s="28" t="s">
        <v>346</v>
      </c>
      <c r="N335" s="36"/>
      <c r="O335" s="38"/>
      <c r="P335" s="59"/>
      <c r="Q335" s="59"/>
      <c r="R335" s="59"/>
      <c r="S335" s="59"/>
      <c r="T335" s="60"/>
      <c r="U335" s="59"/>
      <c r="V335" s="59"/>
      <c r="W335" s="59"/>
      <c r="X335" s="59"/>
      <c r="Y335" s="59"/>
      <c r="Z335" s="59"/>
      <c r="AA335" s="59"/>
      <c r="AB335" s="59"/>
      <c r="AC335" s="59"/>
      <c r="AD335" s="59"/>
      <c r="AE335" s="59"/>
      <c r="AF335" s="59"/>
      <c r="AG335" s="59"/>
      <c r="AH335" s="59"/>
      <c r="AI335" s="59"/>
      <c r="AJ335" s="59"/>
      <c r="AK335" s="59"/>
      <c r="AL335" s="59"/>
      <c r="AM335" s="59"/>
      <c r="AN335" s="59"/>
      <c r="AO335" s="59"/>
      <c r="AP335" s="59"/>
      <c r="AQ335" s="59"/>
      <c r="AR335" s="59"/>
      <c r="AS335" s="59"/>
      <c r="AT335" s="59"/>
      <c r="AU335" s="59"/>
      <c r="AV335" s="59"/>
      <c r="AW335" s="59"/>
      <c r="AX335" s="59"/>
      <c r="AY335" s="59"/>
      <c r="AZ335" s="59"/>
      <c r="BA335" s="59"/>
      <c r="BB335" s="59"/>
      <c r="BC335" s="59"/>
      <c r="BD335" s="59"/>
      <c r="BE335" s="59"/>
      <c r="BF335" s="59"/>
      <c r="BG335" s="59"/>
      <c r="BH335" s="59"/>
      <c r="BI335" s="59"/>
      <c r="BJ335" s="59"/>
      <c r="BK335" s="59"/>
      <c r="BL335" s="59"/>
      <c r="BM335" s="59"/>
      <c r="BN335" s="59"/>
      <c r="BO335" s="59"/>
      <c r="BP335" s="59"/>
      <c r="BQ335" s="59"/>
      <c r="BR335" s="59"/>
      <c r="BS335" s="59"/>
      <c r="BT335" s="59"/>
      <c r="BU335" s="59"/>
      <c r="BV335" s="59"/>
      <c r="BW335" s="59"/>
      <c r="BX335" s="59"/>
      <c r="BY335" s="59"/>
      <c r="BZ335" s="59"/>
      <c r="CA335" s="59"/>
      <c r="CB335" s="59"/>
      <c r="CC335" s="59"/>
      <c r="CD335" s="59"/>
      <c r="CE335" s="59"/>
      <c r="CF335" s="59"/>
      <c r="CG335" s="59"/>
      <c r="CH335" s="59"/>
      <c r="CI335" s="59"/>
      <c r="CJ335" s="59"/>
      <c r="CK335" s="59"/>
      <c r="CL335" s="59"/>
      <c r="CM335" s="59"/>
      <c r="CN335" s="59"/>
      <c r="CO335" s="59"/>
      <c r="CP335" s="59"/>
      <c r="CQ335" s="59"/>
      <c r="CR335" s="59"/>
      <c r="CS335" s="59"/>
      <c r="CT335" s="59"/>
      <c r="CU335" s="59"/>
      <c r="CV335" s="59"/>
      <c r="CW335" s="59"/>
      <c r="CX335" s="59"/>
      <c r="CY335" s="59"/>
      <c r="CZ335" s="59"/>
      <c r="DA335" s="59"/>
      <c r="DB335" s="59"/>
      <c r="DC335" s="59"/>
      <c r="DD335" s="59"/>
      <c r="DE335" s="59"/>
      <c r="DF335" s="59"/>
      <c r="DG335" s="59"/>
      <c r="DH335" s="59"/>
      <c r="DI335" s="59"/>
      <c r="DJ335" s="59"/>
      <c r="DK335" s="59"/>
      <c r="DL335" s="59"/>
      <c r="DM335" s="59"/>
      <c r="DN335" s="59"/>
      <c r="DO335" s="59"/>
      <c r="DP335" s="59"/>
      <c r="DQ335" s="59"/>
      <c r="DR335" s="59"/>
      <c r="DS335" s="59"/>
      <c r="DT335" s="59"/>
      <c r="DU335" s="59"/>
      <c r="DV335" s="59"/>
      <c r="DW335" s="59"/>
      <c r="DX335" s="59"/>
      <c r="DY335" s="59"/>
      <c r="DZ335" s="59"/>
      <c r="EA335" s="59"/>
      <c r="EB335" s="59"/>
      <c r="EC335" s="59"/>
      <c r="ED335" s="59"/>
      <c r="EE335" s="59"/>
      <c r="EF335" s="59"/>
      <c r="EG335" s="59"/>
      <c r="EH335" s="59"/>
      <c r="EI335" s="59"/>
      <c r="EJ335" s="59"/>
      <c r="EK335" s="59"/>
      <c r="EL335" s="59"/>
      <c r="EM335" s="59"/>
      <c r="EN335" s="59"/>
    </row>
    <row r="336" spans="1:144" ht="30" x14ac:dyDescent="0.4">
      <c r="A336" s="28"/>
      <c r="B336" s="28" t="s">
        <v>442</v>
      </c>
      <c r="C336" s="28" t="s">
        <v>456</v>
      </c>
      <c r="D336" s="49"/>
      <c r="E336" s="49">
        <v>1</v>
      </c>
      <c r="F336" s="49">
        <v>1</v>
      </c>
      <c r="G336" s="49">
        <v>1</v>
      </c>
      <c r="H336" s="94">
        <f>SUM(Tabla1[[#This Row],[PRIMER TRIMESTRE]:[CUARTO TRIMESTRE]])</f>
        <v>3</v>
      </c>
      <c r="I336" s="19">
        <v>30000</v>
      </c>
      <c r="J336" s="19">
        <f t="shared" si="17"/>
        <v>90000</v>
      </c>
      <c r="K336" s="21"/>
      <c r="L336" s="17" t="s">
        <v>18</v>
      </c>
      <c r="M336" s="28" t="s">
        <v>346</v>
      </c>
      <c r="N336" s="36"/>
      <c r="O336" s="38"/>
      <c r="T336" s="57" t="s">
        <v>335</v>
      </c>
    </row>
    <row r="337" spans="1:144" ht="30" x14ac:dyDescent="0.4">
      <c r="A337" s="28"/>
      <c r="B337" s="17" t="s">
        <v>443</v>
      </c>
      <c r="C337" s="28" t="s">
        <v>456</v>
      </c>
      <c r="D337" s="48">
        <v>1</v>
      </c>
      <c r="E337" s="49">
        <v>1</v>
      </c>
      <c r="F337" s="49">
        <v>1</v>
      </c>
      <c r="G337" s="49">
        <v>1</v>
      </c>
      <c r="H337" s="94">
        <f>SUM(Tabla1[[#This Row],[PRIMER TRIMESTRE]:[CUARTO TRIMESTRE]])</f>
        <v>4</v>
      </c>
      <c r="I337" s="19">
        <v>6000</v>
      </c>
      <c r="J337" s="19">
        <f t="shared" si="17"/>
        <v>24000</v>
      </c>
      <c r="K337" s="37"/>
      <c r="L337" s="17" t="s">
        <v>18</v>
      </c>
      <c r="M337" s="28" t="s">
        <v>346</v>
      </c>
      <c r="N337" s="36"/>
      <c r="O337" s="38"/>
      <c r="T337" s="57" t="s">
        <v>336</v>
      </c>
    </row>
    <row r="338" spans="1:144" ht="30" x14ac:dyDescent="0.4">
      <c r="A338" s="34"/>
      <c r="B338" s="34"/>
      <c r="C338" s="54"/>
      <c r="D338" s="73"/>
      <c r="E338" s="52"/>
      <c r="F338" s="52"/>
      <c r="G338" s="52"/>
      <c r="H338" s="69"/>
      <c r="I338" s="34"/>
      <c r="J338" s="53"/>
      <c r="K338" s="74"/>
      <c r="L338" s="34"/>
      <c r="M338" s="34"/>
      <c r="N338" s="54"/>
      <c r="O338" s="55"/>
      <c r="T338" s="57" t="s">
        <v>337</v>
      </c>
    </row>
    <row r="339" spans="1:144" ht="30" x14ac:dyDescent="0.4">
      <c r="A339" s="33" t="s">
        <v>306</v>
      </c>
      <c r="B339" s="28"/>
      <c r="C339" s="28"/>
      <c r="D339" s="49"/>
      <c r="E339" s="49"/>
      <c r="F339" s="49"/>
      <c r="G339" s="49"/>
      <c r="H339" s="94"/>
      <c r="I339" s="28"/>
      <c r="J339" s="41"/>
      <c r="K339" s="62">
        <f>J340+J341+J342</f>
        <v>300000</v>
      </c>
      <c r="L339" s="28"/>
      <c r="M339" s="28"/>
      <c r="N339" s="28"/>
      <c r="O339" s="42"/>
      <c r="T339" s="57" t="s">
        <v>338</v>
      </c>
    </row>
    <row r="340" spans="1:144" ht="30" x14ac:dyDescent="0.4">
      <c r="A340" s="28"/>
      <c r="B340" s="28" t="s">
        <v>444</v>
      </c>
      <c r="C340" s="28" t="s">
        <v>456</v>
      </c>
      <c r="D340" s="49"/>
      <c r="E340" s="49"/>
      <c r="F340" s="49">
        <v>1</v>
      </c>
      <c r="G340" s="49"/>
      <c r="H340" s="94">
        <f>SUM(Tabla1[[#This Row],[PRIMER TRIMESTRE]:[CUARTO TRIMESTRE]])</f>
        <v>1</v>
      </c>
      <c r="I340" s="19">
        <v>10000</v>
      </c>
      <c r="J340" s="19">
        <f t="shared" si="17"/>
        <v>10000</v>
      </c>
      <c r="K340" s="21"/>
      <c r="L340" s="17" t="s">
        <v>18</v>
      </c>
      <c r="M340" s="28" t="s">
        <v>346</v>
      </c>
      <c r="N340" s="28"/>
      <c r="O340" s="42"/>
      <c r="T340" s="57" t="s">
        <v>339</v>
      </c>
    </row>
    <row r="341" spans="1:144" ht="30" x14ac:dyDescent="0.4">
      <c r="A341" s="28"/>
      <c r="B341" s="28" t="s">
        <v>445</v>
      </c>
      <c r="C341" s="28" t="s">
        <v>456</v>
      </c>
      <c r="D341" s="49"/>
      <c r="E341" s="49">
        <v>1</v>
      </c>
      <c r="F341" s="49">
        <v>1</v>
      </c>
      <c r="G341" s="49">
        <v>1</v>
      </c>
      <c r="H341" s="94">
        <f>SUM(Tabla1[[#This Row],[PRIMER TRIMESTRE]:[CUARTO TRIMESTRE]])</f>
        <v>3</v>
      </c>
      <c r="I341" s="19">
        <v>30000</v>
      </c>
      <c r="J341" s="19">
        <f t="shared" si="17"/>
        <v>90000</v>
      </c>
      <c r="K341" s="21"/>
      <c r="L341" s="17" t="s">
        <v>18</v>
      </c>
      <c r="M341" s="28" t="s">
        <v>346</v>
      </c>
      <c r="N341" s="28"/>
      <c r="O341" s="42"/>
      <c r="T341" s="57" t="s">
        <v>340</v>
      </c>
    </row>
    <row r="342" spans="1:144" ht="30" x14ac:dyDescent="0.4">
      <c r="A342" s="96"/>
      <c r="B342" s="96" t="s">
        <v>605</v>
      </c>
      <c r="C342" s="96" t="s">
        <v>456</v>
      </c>
      <c r="D342" s="49">
        <v>1</v>
      </c>
      <c r="E342" s="49">
        <v>1</v>
      </c>
      <c r="F342" s="49">
        <v>1</v>
      </c>
      <c r="G342" s="49">
        <v>1</v>
      </c>
      <c r="H342" s="94">
        <f>SUM(Tabla1[[#This Row],[PRIMER TRIMESTRE]:[CUARTO TRIMESTRE]])</f>
        <v>4</v>
      </c>
      <c r="I342" s="19">
        <v>50000</v>
      </c>
      <c r="J342" s="19">
        <f>+H342*I342</f>
        <v>200000</v>
      </c>
      <c r="K342" s="21"/>
      <c r="L342" s="17" t="s">
        <v>18</v>
      </c>
      <c r="M342" s="96" t="s">
        <v>346</v>
      </c>
      <c r="N342" s="96"/>
      <c r="O342" s="42"/>
    </row>
    <row r="343" spans="1:144" ht="30" x14ac:dyDescent="0.4">
      <c r="A343" s="34"/>
      <c r="B343" s="34"/>
      <c r="C343" s="34"/>
      <c r="D343" s="52"/>
      <c r="E343" s="52"/>
      <c r="F343" s="52"/>
      <c r="G343" s="52"/>
      <c r="H343" s="69"/>
      <c r="I343" s="34"/>
      <c r="J343" s="53"/>
      <c r="K343" s="24"/>
      <c r="L343" s="34"/>
      <c r="M343" s="34"/>
      <c r="N343" s="34"/>
      <c r="O343" s="66"/>
    </row>
    <row r="344" spans="1:144" ht="30" x14ac:dyDescent="0.4">
      <c r="A344" s="35" t="s">
        <v>238</v>
      </c>
      <c r="B344" s="28"/>
      <c r="C344" s="28"/>
      <c r="D344" s="49"/>
      <c r="E344" s="49"/>
      <c r="F344" s="49"/>
      <c r="G344" s="49"/>
      <c r="H344" s="94"/>
      <c r="I344" s="28"/>
      <c r="J344" s="41"/>
      <c r="K344" s="62">
        <f>+SUM(J345:J345)</f>
        <v>10000</v>
      </c>
      <c r="L344" s="28"/>
      <c r="M344" s="28" t="s">
        <v>346</v>
      </c>
      <c r="N344" s="28"/>
      <c r="O344" s="42"/>
    </row>
    <row r="345" spans="1:144" ht="30" x14ac:dyDescent="0.4">
      <c r="A345" s="28"/>
      <c r="B345" s="28" t="s">
        <v>470</v>
      </c>
      <c r="C345" s="28" t="s">
        <v>456</v>
      </c>
      <c r="D345" s="49"/>
      <c r="E345" s="49">
        <v>1</v>
      </c>
      <c r="F345" s="49"/>
      <c r="G345" s="49"/>
      <c r="H345" s="94">
        <f>SUM(Tabla1[[#This Row],[PRIMER TRIMESTRE]:[CUARTO TRIMESTRE]])</f>
        <v>1</v>
      </c>
      <c r="I345" s="19">
        <v>10000</v>
      </c>
      <c r="J345" s="19">
        <f t="shared" si="17"/>
        <v>10000</v>
      </c>
      <c r="K345" s="21"/>
      <c r="L345" s="17" t="s">
        <v>18</v>
      </c>
      <c r="M345" s="28"/>
      <c r="N345" s="28"/>
      <c r="O345" s="42"/>
    </row>
    <row r="346" spans="1:144" ht="30" x14ac:dyDescent="0.4">
      <c r="A346" s="34"/>
      <c r="B346" s="34"/>
      <c r="C346" s="34"/>
      <c r="D346" s="52"/>
      <c r="E346" s="52"/>
      <c r="F346" s="52"/>
      <c r="G346" s="52"/>
      <c r="H346" s="69"/>
      <c r="I346" s="34"/>
      <c r="J346" s="53"/>
      <c r="K346" s="24"/>
      <c r="L346" s="34"/>
      <c r="M346" s="34"/>
      <c r="N346" s="34"/>
      <c r="O346" s="66"/>
    </row>
    <row r="347" spans="1:144" ht="30" x14ac:dyDescent="0.4">
      <c r="A347" s="35" t="s">
        <v>102</v>
      </c>
      <c r="B347" s="91"/>
      <c r="C347" s="91"/>
      <c r="D347" s="49"/>
      <c r="E347" s="49"/>
      <c r="F347" s="49"/>
      <c r="G347" s="49"/>
      <c r="H347" s="94"/>
      <c r="I347" s="91"/>
      <c r="J347" s="41"/>
      <c r="K347" s="62">
        <f>+SUM(J348)</f>
        <v>340000</v>
      </c>
      <c r="L347" s="91"/>
      <c r="M347" s="91"/>
      <c r="N347" s="91"/>
      <c r="O347" s="42"/>
    </row>
    <row r="348" spans="1:144" s="96" customFormat="1" ht="30" x14ac:dyDescent="0.4">
      <c r="A348" s="91"/>
      <c r="B348" s="88" t="s">
        <v>600</v>
      </c>
      <c r="C348" s="91" t="s">
        <v>456</v>
      </c>
      <c r="D348" s="49">
        <v>1</v>
      </c>
      <c r="E348" s="49">
        <v>1</v>
      </c>
      <c r="F348" s="49">
        <v>1</v>
      </c>
      <c r="G348" s="49">
        <v>1</v>
      </c>
      <c r="H348" s="94">
        <f>SUM(Tabla1[[#This Row],[PRIMER TRIMESTRE]:[CUARTO TRIMESTRE]])</f>
        <v>4</v>
      </c>
      <c r="I348" s="19">
        <v>85000</v>
      </c>
      <c r="J348" s="19">
        <f>+H348*I348</f>
        <v>340000</v>
      </c>
      <c r="K348" s="21"/>
      <c r="L348" s="17" t="s">
        <v>18</v>
      </c>
      <c r="M348" s="91" t="s">
        <v>346</v>
      </c>
      <c r="N348" s="91"/>
      <c r="O348" s="42"/>
      <c r="P348" s="59"/>
      <c r="Q348" s="59"/>
      <c r="R348" s="59"/>
      <c r="S348" s="59"/>
      <c r="T348" s="59"/>
      <c r="U348" s="59"/>
      <c r="V348" s="59"/>
      <c r="W348" s="59"/>
      <c r="X348" s="59"/>
      <c r="Y348" s="59"/>
      <c r="Z348" s="59"/>
      <c r="AA348" s="59"/>
      <c r="AB348" s="59"/>
      <c r="AC348" s="59"/>
      <c r="AD348" s="59"/>
      <c r="AE348" s="59"/>
      <c r="AF348" s="59"/>
      <c r="AG348" s="59"/>
      <c r="AH348" s="59"/>
      <c r="AI348" s="59"/>
      <c r="AJ348" s="59"/>
      <c r="AK348" s="59"/>
      <c r="AL348" s="59"/>
      <c r="AM348" s="59"/>
      <c r="AN348" s="59"/>
      <c r="AO348" s="59"/>
      <c r="AP348" s="59"/>
      <c r="AQ348" s="59"/>
      <c r="AR348" s="59"/>
      <c r="AS348" s="59"/>
      <c r="AT348" s="59"/>
      <c r="AU348" s="59"/>
      <c r="AV348" s="59"/>
      <c r="AW348" s="59"/>
      <c r="AX348" s="59"/>
      <c r="AY348" s="59"/>
      <c r="AZ348" s="59"/>
      <c r="BA348" s="59"/>
      <c r="BB348" s="59"/>
      <c r="BC348" s="59"/>
      <c r="BD348" s="59"/>
      <c r="BE348" s="59"/>
      <c r="BF348" s="59"/>
      <c r="BG348" s="59"/>
      <c r="BH348" s="59"/>
      <c r="BI348" s="59"/>
      <c r="BJ348" s="59"/>
      <c r="BK348" s="59"/>
      <c r="BL348" s="59"/>
      <c r="BM348" s="59"/>
      <c r="BN348" s="59"/>
      <c r="BO348" s="59"/>
      <c r="BP348" s="59"/>
      <c r="BQ348" s="59"/>
      <c r="BR348" s="59"/>
      <c r="BS348" s="59"/>
      <c r="BT348" s="59"/>
      <c r="BU348" s="59"/>
      <c r="BV348" s="59"/>
      <c r="BW348" s="59"/>
      <c r="BX348" s="59"/>
      <c r="BY348" s="59"/>
      <c r="BZ348" s="59"/>
      <c r="CA348" s="59"/>
      <c r="CB348" s="59"/>
      <c r="CC348" s="59"/>
      <c r="CD348" s="59"/>
      <c r="CE348" s="59"/>
      <c r="CF348" s="59"/>
      <c r="CG348" s="59"/>
      <c r="CH348" s="59"/>
      <c r="CI348" s="59"/>
      <c r="CJ348" s="59"/>
      <c r="CK348" s="59"/>
      <c r="CL348" s="59"/>
      <c r="CM348" s="59"/>
      <c r="CN348" s="59"/>
      <c r="CO348" s="59"/>
      <c r="CP348" s="59"/>
      <c r="CQ348" s="59"/>
      <c r="CR348" s="59"/>
      <c r="CS348" s="59"/>
      <c r="CT348" s="59"/>
      <c r="CU348" s="59"/>
      <c r="CV348" s="59"/>
      <c r="CW348" s="59"/>
      <c r="CX348" s="59"/>
      <c r="CY348" s="59"/>
      <c r="CZ348" s="59"/>
      <c r="DA348" s="59"/>
      <c r="DB348" s="59"/>
      <c r="DC348" s="59"/>
      <c r="DD348" s="59"/>
      <c r="DE348" s="59"/>
      <c r="DF348" s="59"/>
      <c r="DG348" s="59"/>
      <c r="DH348" s="59"/>
      <c r="DI348" s="59"/>
      <c r="DJ348" s="59"/>
      <c r="DK348" s="59"/>
      <c r="DL348" s="59"/>
      <c r="DM348" s="59"/>
      <c r="DN348" s="59"/>
      <c r="DO348" s="59"/>
      <c r="DP348" s="59"/>
      <c r="DQ348" s="59"/>
      <c r="DR348" s="59"/>
      <c r="DS348" s="59"/>
      <c r="DT348" s="59"/>
      <c r="DU348" s="59"/>
      <c r="DV348" s="59"/>
      <c r="DW348" s="59"/>
      <c r="DX348" s="59"/>
      <c r="DY348" s="59"/>
      <c r="DZ348" s="59"/>
      <c r="EA348" s="59"/>
      <c r="EB348" s="59"/>
      <c r="EC348" s="59"/>
      <c r="ED348" s="59"/>
      <c r="EE348" s="59"/>
      <c r="EF348" s="59"/>
      <c r="EG348" s="59"/>
      <c r="EH348" s="59"/>
      <c r="EI348" s="59"/>
      <c r="EJ348" s="59"/>
      <c r="EK348" s="59"/>
      <c r="EL348" s="59"/>
      <c r="EM348" s="59"/>
      <c r="EN348" s="59"/>
    </row>
    <row r="349" spans="1:144" ht="30" x14ac:dyDescent="0.4">
      <c r="A349" s="98"/>
      <c r="B349" s="64"/>
      <c r="C349" s="64"/>
      <c r="D349" s="76"/>
      <c r="E349" s="76"/>
      <c r="F349" s="76"/>
      <c r="G349" s="76"/>
      <c r="H349" s="69"/>
      <c r="I349" s="51"/>
      <c r="J349" s="51"/>
      <c r="K349" s="77"/>
      <c r="L349" s="34"/>
      <c r="M349" s="34"/>
      <c r="N349" s="64"/>
      <c r="O349" s="65"/>
    </row>
    <row r="350" spans="1:144" ht="30" x14ac:dyDescent="0.4">
      <c r="A350" s="35" t="s">
        <v>269</v>
      </c>
      <c r="B350" s="97"/>
      <c r="C350" s="97"/>
      <c r="D350" s="49"/>
      <c r="E350" s="49"/>
      <c r="F350" s="49"/>
      <c r="G350" s="49"/>
      <c r="H350" s="94"/>
      <c r="I350" s="19"/>
      <c r="J350" s="19"/>
      <c r="K350" s="62">
        <f>J351</f>
        <v>12500000</v>
      </c>
      <c r="L350" s="17"/>
      <c r="M350" s="97"/>
      <c r="N350" s="97"/>
      <c r="O350" s="42"/>
    </row>
    <row r="351" spans="1:144" ht="30" x14ac:dyDescent="0.4">
      <c r="A351" s="35"/>
      <c r="B351" s="97" t="s">
        <v>623</v>
      </c>
      <c r="C351" s="97" t="s">
        <v>456</v>
      </c>
      <c r="D351" s="49"/>
      <c r="E351" s="49"/>
      <c r="F351" s="49">
        <v>1</v>
      </c>
      <c r="G351" s="49"/>
      <c r="H351" s="94">
        <f>SUM(Tabla1[[#This Row],[PRIMER TRIMESTRE]:[CUARTO TRIMESTRE]])</f>
        <v>1</v>
      </c>
      <c r="I351" s="19">
        <v>12500000</v>
      </c>
      <c r="J351" s="19">
        <f t="shared" ref="J351" si="18">+H351*I351</f>
        <v>12500000</v>
      </c>
      <c r="K351" s="21"/>
      <c r="L351" s="97" t="s">
        <v>624</v>
      </c>
      <c r="M351" s="97" t="s">
        <v>346</v>
      </c>
      <c r="N351" s="97"/>
      <c r="O351" s="42"/>
    </row>
    <row r="352" spans="1:144" ht="30" x14ac:dyDescent="0.4">
      <c r="A352" s="100"/>
      <c r="B352" s="34"/>
      <c r="C352" s="34"/>
      <c r="D352" s="52"/>
      <c r="E352" s="52"/>
      <c r="F352" s="52"/>
      <c r="G352" s="52"/>
      <c r="H352" s="69"/>
      <c r="I352" s="25"/>
      <c r="J352" s="25"/>
      <c r="K352" s="24"/>
      <c r="L352" s="34"/>
      <c r="M352" s="34"/>
      <c r="N352" s="34"/>
      <c r="O352" s="66"/>
    </row>
    <row r="353" spans="1:144" s="96" customFormat="1" ht="30" x14ac:dyDescent="0.4">
      <c r="A353" s="1"/>
      <c r="B353" s="1"/>
      <c r="C353" s="1"/>
      <c r="D353" s="44"/>
      <c r="E353" s="44"/>
      <c r="F353" s="44"/>
      <c r="G353" s="44"/>
      <c r="H353" s="1"/>
      <c r="I353" s="1"/>
      <c r="J353" s="1"/>
      <c r="K353" s="1"/>
      <c r="L353" s="1"/>
      <c r="M353" s="1"/>
      <c r="N353" s="1"/>
      <c r="O353" s="2"/>
      <c r="P353" s="59"/>
      <c r="Q353" s="59"/>
      <c r="R353" s="59"/>
      <c r="S353" s="59"/>
      <c r="T353" s="59"/>
      <c r="U353" s="59"/>
      <c r="V353" s="59"/>
      <c r="W353" s="59"/>
      <c r="X353" s="59"/>
      <c r="Y353" s="59"/>
      <c r="Z353" s="59"/>
      <c r="AA353" s="59"/>
      <c r="AB353" s="59"/>
      <c r="AC353" s="59"/>
      <c r="AD353" s="59"/>
      <c r="AE353" s="59"/>
      <c r="AF353" s="59"/>
      <c r="AG353" s="59"/>
      <c r="AH353" s="59"/>
      <c r="AI353" s="59"/>
      <c r="AJ353" s="59"/>
      <c r="AK353" s="59"/>
      <c r="AL353" s="59"/>
      <c r="AM353" s="59"/>
      <c r="AN353" s="59"/>
      <c r="AO353" s="59"/>
      <c r="AP353" s="59"/>
      <c r="AQ353" s="59"/>
      <c r="AR353" s="59"/>
      <c r="AS353" s="59"/>
      <c r="AT353" s="59"/>
      <c r="AU353" s="59"/>
      <c r="AV353" s="59"/>
      <c r="AW353" s="59"/>
      <c r="AX353" s="59"/>
      <c r="AY353" s="59"/>
      <c r="AZ353" s="59"/>
      <c r="BA353" s="59"/>
      <c r="BB353" s="59"/>
      <c r="BC353" s="59"/>
      <c r="BD353" s="59"/>
      <c r="BE353" s="59"/>
      <c r="BF353" s="59"/>
      <c r="BG353" s="59"/>
      <c r="BH353" s="59"/>
      <c r="BI353" s="59"/>
      <c r="BJ353" s="59"/>
      <c r="BK353" s="59"/>
      <c r="BL353" s="59"/>
      <c r="BM353" s="59"/>
      <c r="BN353" s="59"/>
      <c r="BO353" s="59"/>
      <c r="BP353" s="59"/>
      <c r="BQ353" s="59"/>
      <c r="BR353" s="59"/>
      <c r="BS353" s="59"/>
      <c r="BT353" s="59"/>
      <c r="BU353" s="59"/>
      <c r="BV353" s="59"/>
      <c r="BW353" s="59"/>
      <c r="BX353" s="59"/>
      <c r="BY353" s="59"/>
      <c r="BZ353" s="59"/>
      <c r="CA353" s="59"/>
      <c r="CB353" s="59"/>
      <c r="CC353" s="59"/>
      <c r="CD353" s="59"/>
      <c r="CE353" s="59"/>
      <c r="CF353" s="59"/>
      <c r="CG353" s="59"/>
      <c r="CH353" s="59"/>
      <c r="CI353" s="59"/>
      <c r="CJ353" s="59"/>
      <c r="CK353" s="59"/>
      <c r="CL353" s="59"/>
      <c r="CM353" s="59"/>
      <c r="CN353" s="59"/>
      <c r="CO353" s="59"/>
      <c r="CP353" s="59"/>
      <c r="CQ353" s="59"/>
      <c r="CR353" s="59"/>
      <c r="CS353" s="59"/>
      <c r="CT353" s="59"/>
      <c r="CU353" s="59"/>
      <c r="CV353" s="59"/>
      <c r="CW353" s="59"/>
      <c r="CX353" s="59"/>
      <c r="CY353" s="59"/>
      <c r="CZ353" s="59"/>
      <c r="DA353" s="59"/>
      <c r="DB353" s="59"/>
      <c r="DC353" s="59"/>
      <c r="DD353" s="59"/>
      <c r="DE353" s="59"/>
      <c r="DF353" s="59"/>
      <c r="DG353" s="59"/>
      <c r="DH353" s="59"/>
      <c r="DI353" s="59"/>
      <c r="DJ353" s="59"/>
      <c r="DK353" s="59"/>
      <c r="DL353" s="59"/>
      <c r="DM353" s="59"/>
      <c r="DN353" s="59"/>
      <c r="DO353" s="59"/>
      <c r="DP353" s="59"/>
      <c r="DQ353" s="59"/>
      <c r="DR353" s="59"/>
      <c r="DS353" s="59"/>
      <c r="DT353" s="59"/>
      <c r="DU353" s="59"/>
      <c r="DV353" s="59"/>
      <c r="DW353" s="59"/>
      <c r="DX353" s="59"/>
      <c r="DY353" s="59"/>
      <c r="DZ353" s="59"/>
      <c r="EA353" s="59"/>
      <c r="EB353" s="59"/>
      <c r="EC353" s="59"/>
      <c r="ED353" s="59"/>
      <c r="EE353" s="59"/>
      <c r="EF353" s="59"/>
      <c r="EG353" s="59"/>
      <c r="EH353" s="59"/>
      <c r="EI353" s="59"/>
      <c r="EJ353" s="59"/>
      <c r="EK353" s="59"/>
      <c r="EL353" s="59"/>
      <c r="EM353" s="59"/>
      <c r="EN353" s="59"/>
    </row>
    <row r="354" spans="1:144" s="27" customFormat="1" ht="18.75" thickBot="1" x14ac:dyDescent="0.3">
      <c r="A354" s="1"/>
      <c r="B354" s="1"/>
      <c r="C354" s="1"/>
      <c r="D354" s="44"/>
      <c r="E354" s="44"/>
      <c r="F354" s="44"/>
      <c r="G354" s="44"/>
      <c r="H354" s="1"/>
      <c r="I354" s="1"/>
      <c r="J354" s="1"/>
      <c r="K354" s="1"/>
      <c r="L354" s="1"/>
      <c r="M354" s="1"/>
      <c r="N354" s="1"/>
      <c r="O354" s="2"/>
      <c r="P354" s="56"/>
      <c r="Q354" s="56"/>
      <c r="R354" s="56"/>
      <c r="S354" s="56"/>
      <c r="T354" s="56"/>
      <c r="U354" s="56"/>
      <c r="V354" s="56"/>
      <c r="W354" s="56"/>
      <c r="X354" s="56"/>
      <c r="Y354" s="56"/>
      <c r="Z354" s="56"/>
      <c r="AA354" s="56"/>
      <c r="AB354" s="56"/>
      <c r="AC354" s="56"/>
      <c r="AD354" s="56"/>
      <c r="AE354" s="56"/>
      <c r="AF354" s="56"/>
      <c r="AG354" s="56"/>
      <c r="AH354" s="56"/>
      <c r="AI354" s="56"/>
      <c r="AJ354" s="56"/>
      <c r="AK354" s="56"/>
      <c r="AL354" s="56"/>
      <c r="AM354" s="56"/>
      <c r="AN354" s="56"/>
      <c r="AO354" s="56"/>
      <c r="AP354" s="56"/>
      <c r="AQ354" s="56"/>
      <c r="AR354" s="56"/>
      <c r="AS354" s="56"/>
      <c r="AT354" s="56"/>
      <c r="AU354" s="56"/>
      <c r="AV354" s="56"/>
      <c r="AW354" s="56"/>
      <c r="AX354" s="56"/>
      <c r="AY354" s="56"/>
      <c r="AZ354" s="56"/>
      <c r="BA354" s="56"/>
      <c r="BB354" s="56"/>
      <c r="BC354" s="56"/>
      <c r="BD354" s="56"/>
      <c r="BE354" s="56"/>
      <c r="BF354" s="56"/>
      <c r="BG354" s="56"/>
      <c r="BH354" s="56"/>
      <c r="BI354" s="56"/>
      <c r="BJ354" s="56"/>
      <c r="BK354" s="56"/>
      <c r="BL354" s="56"/>
      <c r="BM354" s="56"/>
      <c r="BN354" s="56"/>
      <c r="BO354" s="56"/>
      <c r="BP354" s="56"/>
      <c r="BQ354" s="56"/>
      <c r="BR354" s="56"/>
      <c r="BS354" s="56"/>
      <c r="BT354" s="56"/>
      <c r="BU354" s="56"/>
      <c r="BV354" s="56"/>
      <c r="BW354" s="56"/>
      <c r="BX354" s="56"/>
      <c r="BY354" s="56"/>
      <c r="BZ354" s="56"/>
      <c r="CA354" s="56"/>
    </row>
    <row r="355" spans="1:144" s="96" customFormat="1" ht="30.75" thickBot="1" x14ac:dyDescent="0.45">
      <c r="A355" s="1"/>
      <c r="B355" s="1"/>
      <c r="C355" s="1"/>
      <c r="D355" s="44"/>
      <c r="E355" s="44"/>
      <c r="F355" s="44"/>
      <c r="G355" s="44"/>
      <c r="H355" s="1"/>
      <c r="I355" s="1"/>
      <c r="J355" s="102" t="s">
        <v>608</v>
      </c>
      <c r="K355" s="101">
        <f>K350+K347+K344+K339+K334+K331+K326+K323+K320+K316+K313+K307+K298+K288+K261+K254+K251+K247+K244+K239+K218+K210+K107+K91+K69+K66+K61+K47+K41+K35+K27+K20+K15</f>
        <v>47900094</v>
      </c>
      <c r="L355" s="1"/>
      <c r="M355" s="1"/>
      <c r="N355" s="1"/>
      <c r="O355" s="2"/>
      <c r="P355" s="59"/>
      <c r="Q355" s="59"/>
      <c r="R355" s="59"/>
      <c r="S355" s="59"/>
      <c r="T355" s="59"/>
      <c r="U355" s="59"/>
      <c r="V355" s="59"/>
      <c r="W355" s="59"/>
      <c r="X355" s="59"/>
      <c r="Y355" s="59"/>
      <c r="Z355" s="59"/>
      <c r="AA355" s="59"/>
      <c r="AB355" s="59"/>
      <c r="AC355" s="59"/>
      <c r="AD355" s="59"/>
      <c r="AE355" s="59"/>
      <c r="AF355" s="59"/>
      <c r="AG355" s="59"/>
      <c r="AH355" s="59"/>
      <c r="AI355" s="59"/>
      <c r="AJ355" s="59"/>
      <c r="AK355" s="59"/>
      <c r="AL355" s="59"/>
      <c r="AM355" s="59"/>
      <c r="AN355" s="59"/>
      <c r="AO355" s="59"/>
      <c r="AP355" s="59"/>
      <c r="AQ355" s="59"/>
      <c r="AR355" s="59"/>
      <c r="AS355" s="59"/>
      <c r="AT355" s="59"/>
      <c r="AU355" s="59"/>
      <c r="AV355" s="59"/>
      <c r="AW355" s="59"/>
      <c r="AX355" s="59"/>
      <c r="AY355" s="59"/>
      <c r="AZ355" s="59"/>
      <c r="BA355" s="59"/>
      <c r="BB355" s="59"/>
      <c r="BC355" s="59"/>
      <c r="BD355" s="59"/>
      <c r="BE355" s="59"/>
      <c r="BF355" s="59"/>
      <c r="BG355" s="59"/>
      <c r="BH355" s="59"/>
      <c r="BI355" s="59"/>
      <c r="BJ355" s="59"/>
      <c r="BK355" s="59"/>
      <c r="BL355" s="59"/>
      <c r="BM355" s="59"/>
      <c r="BN355" s="59"/>
      <c r="BO355" s="59"/>
      <c r="BP355" s="59"/>
      <c r="BQ355" s="59"/>
      <c r="BR355" s="59"/>
      <c r="BS355" s="59"/>
      <c r="BT355" s="59"/>
      <c r="BU355" s="59"/>
      <c r="BV355" s="59"/>
      <c r="BW355" s="59"/>
      <c r="BX355" s="59"/>
      <c r="BY355" s="59"/>
      <c r="BZ355" s="59"/>
      <c r="CA355" s="59"/>
      <c r="CB355" s="59"/>
      <c r="CC355" s="59"/>
      <c r="CD355" s="59"/>
      <c r="CE355" s="59"/>
      <c r="CF355" s="59"/>
      <c r="CG355" s="59"/>
      <c r="CH355" s="59"/>
      <c r="CI355" s="59"/>
      <c r="CJ355" s="59"/>
      <c r="CK355" s="59"/>
      <c r="CL355" s="59"/>
      <c r="CM355" s="59"/>
      <c r="CN355" s="59"/>
      <c r="CO355" s="59"/>
      <c r="CP355" s="59"/>
      <c r="CQ355" s="59"/>
      <c r="CR355" s="59"/>
      <c r="CS355" s="59"/>
      <c r="CT355" s="59"/>
      <c r="CU355" s="59"/>
      <c r="CV355" s="59"/>
      <c r="CW355" s="59"/>
      <c r="CX355" s="59"/>
      <c r="CY355" s="59"/>
      <c r="CZ355" s="59"/>
      <c r="DA355" s="59"/>
      <c r="DB355" s="59"/>
      <c r="DC355" s="59"/>
      <c r="DD355" s="59"/>
      <c r="DE355" s="59"/>
      <c r="DF355" s="59"/>
      <c r="DG355" s="59"/>
      <c r="DH355" s="59"/>
      <c r="DI355" s="59"/>
      <c r="DJ355" s="59"/>
      <c r="DK355" s="59"/>
      <c r="DL355" s="59"/>
      <c r="DM355" s="59"/>
      <c r="DN355" s="59"/>
      <c r="DO355" s="59"/>
      <c r="DP355" s="59"/>
      <c r="DQ355" s="59"/>
      <c r="DR355" s="59"/>
      <c r="DS355" s="59"/>
      <c r="DT355" s="59"/>
      <c r="DU355" s="59"/>
      <c r="DV355" s="59"/>
      <c r="DW355" s="59"/>
      <c r="DX355" s="59"/>
      <c r="DY355" s="59"/>
      <c r="DZ355" s="59"/>
      <c r="EA355" s="59"/>
      <c r="EB355" s="59"/>
      <c r="EC355" s="59"/>
      <c r="ED355" s="59"/>
      <c r="EE355" s="59"/>
      <c r="EF355" s="59"/>
      <c r="EG355" s="59"/>
      <c r="EH355" s="59"/>
      <c r="EI355" s="59"/>
      <c r="EJ355" s="59"/>
      <c r="EK355" s="59"/>
      <c r="EL355" s="59"/>
      <c r="EM355" s="59"/>
      <c r="EN355" s="59"/>
    </row>
    <row r="356" spans="1:144" s="96" customFormat="1" ht="37.5" x14ac:dyDescent="0.5">
      <c r="A356" s="1"/>
      <c r="B356" s="81"/>
      <c r="C356" s="1"/>
      <c r="D356" s="44"/>
      <c r="E356" s="44"/>
      <c r="F356" s="44"/>
      <c r="G356" s="44"/>
      <c r="H356" s="1"/>
      <c r="I356" s="1"/>
      <c r="J356" s="97"/>
      <c r="K356" s="62"/>
      <c r="L356" s="1"/>
      <c r="M356" s="1"/>
      <c r="N356" s="1"/>
      <c r="O356" s="2"/>
      <c r="P356" s="59"/>
      <c r="Q356" s="59"/>
      <c r="R356" s="59"/>
      <c r="S356" s="59"/>
      <c r="T356" s="59"/>
      <c r="U356" s="59"/>
      <c r="V356" s="59"/>
      <c r="W356" s="59"/>
      <c r="X356" s="59"/>
      <c r="Y356" s="59"/>
      <c r="Z356" s="59"/>
      <c r="AA356" s="59"/>
      <c r="AB356" s="59"/>
      <c r="AC356" s="59"/>
      <c r="AD356" s="59"/>
      <c r="AE356" s="59"/>
      <c r="AF356" s="59"/>
      <c r="AG356" s="59"/>
      <c r="AH356" s="59"/>
      <c r="AI356" s="59"/>
      <c r="AJ356" s="59"/>
      <c r="AK356" s="59"/>
      <c r="AL356" s="59"/>
      <c r="AM356" s="59"/>
      <c r="AN356" s="59"/>
      <c r="AO356" s="59"/>
      <c r="AP356" s="59"/>
      <c r="AQ356" s="59"/>
      <c r="AR356" s="59"/>
      <c r="AS356" s="59"/>
      <c r="AT356" s="59"/>
      <c r="AU356" s="59"/>
      <c r="AV356" s="59"/>
      <c r="AW356" s="59"/>
      <c r="AX356" s="59"/>
      <c r="AY356" s="59"/>
      <c r="AZ356" s="59"/>
      <c r="BA356" s="59"/>
      <c r="BB356" s="59"/>
      <c r="BC356" s="59"/>
      <c r="BD356" s="59"/>
      <c r="BE356" s="59"/>
      <c r="BF356" s="59"/>
      <c r="BG356" s="59"/>
      <c r="BH356" s="59"/>
      <c r="BI356" s="59"/>
      <c r="BJ356" s="59"/>
      <c r="BK356" s="59"/>
      <c r="BL356" s="59"/>
      <c r="BM356" s="59"/>
      <c r="BN356" s="59"/>
      <c r="BO356" s="59"/>
      <c r="BP356" s="59"/>
      <c r="BQ356" s="59"/>
      <c r="BR356" s="59"/>
      <c r="BS356" s="59"/>
      <c r="BT356" s="59"/>
      <c r="BU356" s="59"/>
      <c r="BV356" s="59"/>
      <c r="BW356" s="59"/>
      <c r="BX356" s="59"/>
      <c r="BY356" s="59"/>
      <c r="BZ356" s="59"/>
      <c r="CA356" s="59"/>
      <c r="CB356" s="59"/>
      <c r="CC356" s="59"/>
      <c r="CD356" s="59"/>
      <c r="CE356" s="59"/>
      <c r="CF356" s="59"/>
      <c r="CG356" s="59"/>
      <c r="CH356" s="59"/>
      <c r="CI356" s="59"/>
      <c r="CJ356" s="59"/>
      <c r="CK356" s="59"/>
      <c r="CL356" s="59"/>
      <c r="CM356" s="59"/>
      <c r="CN356" s="59"/>
      <c r="CO356" s="59"/>
      <c r="CP356" s="59"/>
      <c r="CQ356" s="59"/>
      <c r="CR356" s="59"/>
      <c r="CS356" s="59"/>
      <c r="CT356" s="59"/>
      <c r="CU356" s="59"/>
      <c r="CV356" s="59"/>
      <c r="CW356" s="59"/>
      <c r="CX356" s="59"/>
      <c r="CY356" s="59"/>
      <c r="CZ356" s="59"/>
      <c r="DA356" s="59"/>
      <c r="DB356" s="59"/>
      <c r="DC356" s="59"/>
      <c r="DD356" s="59"/>
      <c r="DE356" s="59"/>
      <c r="DF356" s="59"/>
      <c r="DG356" s="59"/>
      <c r="DH356" s="59"/>
      <c r="DI356" s="59"/>
      <c r="DJ356" s="59"/>
      <c r="DK356" s="59"/>
      <c r="DL356" s="59"/>
      <c r="DM356" s="59"/>
      <c r="DN356" s="59"/>
      <c r="DO356" s="59"/>
      <c r="DP356" s="59"/>
      <c r="DQ356" s="59"/>
      <c r="DR356" s="59"/>
      <c r="DS356" s="59"/>
      <c r="DT356" s="59"/>
      <c r="DU356" s="59"/>
      <c r="DV356" s="59"/>
      <c r="DW356" s="59"/>
      <c r="DX356" s="59"/>
      <c r="DY356" s="59"/>
      <c r="DZ356" s="59"/>
      <c r="EA356" s="59"/>
      <c r="EB356" s="59"/>
      <c r="EC356" s="59"/>
      <c r="ED356" s="59"/>
      <c r="EE356" s="59"/>
      <c r="EF356" s="59"/>
      <c r="EG356" s="59"/>
      <c r="EH356" s="59"/>
      <c r="EI356" s="59"/>
      <c r="EJ356" s="59"/>
      <c r="EK356" s="59"/>
      <c r="EL356" s="59"/>
      <c r="EM356" s="59"/>
      <c r="EN356" s="59"/>
    </row>
    <row r="357" spans="1:144" s="34" customFormat="1" ht="37.5" x14ac:dyDescent="0.5">
      <c r="A357" s="1"/>
      <c r="B357" s="115"/>
      <c r="C357" s="1"/>
      <c r="D357" s="44"/>
      <c r="E357" s="44"/>
      <c r="F357" s="44"/>
      <c r="G357" s="44"/>
      <c r="H357" s="1"/>
      <c r="I357" s="1"/>
      <c r="J357" s="97"/>
      <c r="K357" s="62"/>
      <c r="L357" s="1"/>
      <c r="M357" s="1"/>
      <c r="N357" s="1"/>
      <c r="O357" s="2"/>
      <c r="P357" s="59"/>
      <c r="Q357" s="59"/>
      <c r="R357" s="59"/>
      <c r="S357" s="59"/>
      <c r="T357" s="59"/>
      <c r="U357" s="59"/>
      <c r="V357" s="59"/>
      <c r="W357" s="59"/>
      <c r="X357" s="59"/>
      <c r="Y357" s="59"/>
      <c r="Z357" s="59"/>
      <c r="AA357" s="59"/>
      <c r="AB357" s="59"/>
      <c r="AC357" s="59"/>
      <c r="AD357" s="59"/>
      <c r="AE357" s="59"/>
      <c r="AF357" s="59"/>
      <c r="AG357" s="59"/>
      <c r="AH357" s="59"/>
      <c r="AI357" s="59"/>
      <c r="AJ357" s="59"/>
      <c r="AK357" s="59"/>
      <c r="AL357" s="59"/>
      <c r="AM357" s="59"/>
      <c r="AN357" s="59"/>
      <c r="AO357" s="59"/>
      <c r="AP357" s="59"/>
      <c r="AQ357" s="59"/>
      <c r="AR357" s="59"/>
      <c r="AS357" s="59"/>
      <c r="AT357" s="59"/>
      <c r="AU357" s="59"/>
      <c r="AV357" s="59"/>
      <c r="AW357" s="59"/>
      <c r="AX357" s="59"/>
      <c r="AY357" s="59"/>
      <c r="AZ357" s="59"/>
      <c r="BA357" s="59"/>
      <c r="BB357" s="59"/>
      <c r="BC357" s="59"/>
      <c r="BD357" s="59"/>
      <c r="BE357" s="59"/>
      <c r="BF357" s="59"/>
      <c r="BG357" s="59"/>
      <c r="BH357" s="59"/>
      <c r="BI357" s="59"/>
      <c r="BJ357" s="59"/>
      <c r="BK357" s="59"/>
      <c r="BL357" s="59"/>
      <c r="BM357" s="59"/>
      <c r="BN357" s="59"/>
      <c r="BO357" s="59"/>
      <c r="BP357" s="59"/>
      <c r="BQ357" s="59"/>
      <c r="BR357" s="59"/>
      <c r="BS357" s="59"/>
      <c r="BT357" s="59"/>
      <c r="BU357" s="59"/>
      <c r="BV357" s="59"/>
      <c r="BW357" s="59"/>
      <c r="BX357" s="59"/>
      <c r="BY357" s="59"/>
      <c r="BZ357" s="59"/>
      <c r="CA357" s="59"/>
    </row>
    <row r="358" spans="1:144" s="97" customFormat="1" ht="30" x14ac:dyDescent="0.4">
      <c r="A358" s="1"/>
      <c r="B358" s="116"/>
      <c r="C358" s="1"/>
      <c r="D358" s="44"/>
      <c r="E358" s="44"/>
      <c r="F358" s="44"/>
      <c r="G358" s="44"/>
      <c r="H358" s="1"/>
      <c r="I358" s="1"/>
      <c r="J358" s="1"/>
      <c r="K358" s="1"/>
      <c r="L358" s="1"/>
      <c r="M358" s="1"/>
      <c r="N358" s="1"/>
      <c r="O358" s="2"/>
      <c r="P358" s="59"/>
      <c r="Q358" s="59"/>
      <c r="R358" s="59"/>
      <c r="S358" s="59"/>
      <c r="T358" s="59"/>
      <c r="U358" s="59"/>
      <c r="V358" s="59"/>
      <c r="W358" s="59"/>
      <c r="X358" s="59"/>
      <c r="Y358" s="59"/>
      <c r="Z358" s="59"/>
      <c r="AA358" s="59"/>
      <c r="AB358" s="59"/>
      <c r="AC358" s="59"/>
      <c r="AD358" s="59"/>
      <c r="AE358" s="59"/>
      <c r="AF358" s="59"/>
      <c r="AG358" s="59"/>
      <c r="AH358" s="59"/>
      <c r="AI358" s="59"/>
      <c r="AJ358" s="59"/>
      <c r="AK358" s="59"/>
      <c r="AL358" s="59"/>
      <c r="AM358" s="59"/>
      <c r="AN358" s="59"/>
      <c r="AO358" s="59"/>
      <c r="AP358" s="59"/>
      <c r="AQ358" s="59"/>
      <c r="AR358" s="59"/>
      <c r="AS358" s="59"/>
      <c r="AT358" s="59"/>
      <c r="AU358" s="59"/>
      <c r="AV358" s="59"/>
      <c r="AW358" s="59"/>
      <c r="AX358" s="59"/>
      <c r="AY358" s="59"/>
      <c r="AZ358" s="59"/>
      <c r="BA358" s="59"/>
      <c r="BB358" s="59"/>
      <c r="BC358" s="59"/>
      <c r="BD358" s="59"/>
      <c r="BE358" s="59"/>
      <c r="BF358" s="59"/>
      <c r="BG358" s="59"/>
      <c r="BH358" s="59"/>
      <c r="BI358" s="59"/>
      <c r="BJ358" s="59"/>
      <c r="BK358" s="59"/>
      <c r="BL358" s="59"/>
      <c r="BM358" s="59"/>
      <c r="BN358" s="59"/>
      <c r="BO358" s="59"/>
      <c r="BP358" s="59"/>
      <c r="BQ358" s="59"/>
      <c r="BR358" s="59"/>
      <c r="BS358" s="59"/>
      <c r="BT358" s="59"/>
      <c r="BU358" s="59"/>
      <c r="BV358" s="59"/>
      <c r="BW358" s="59"/>
      <c r="BX358" s="59"/>
      <c r="BY358" s="59"/>
      <c r="BZ358" s="59"/>
      <c r="CA358" s="59"/>
      <c r="CB358" s="59"/>
      <c r="CC358" s="59"/>
      <c r="CD358" s="59"/>
      <c r="CE358" s="59"/>
      <c r="CF358" s="59"/>
      <c r="CG358" s="59"/>
      <c r="CH358" s="59"/>
      <c r="CI358" s="59"/>
      <c r="CJ358" s="59"/>
      <c r="CK358" s="59"/>
      <c r="CL358" s="59"/>
      <c r="CM358" s="59"/>
      <c r="CN358" s="59"/>
      <c r="CO358" s="59"/>
      <c r="CP358" s="59"/>
      <c r="CQ358" s="59"/>
      <c r="CR358" s="59"/>
      <c r="CS358" s="59"/>
      <c r="CT358" s="59"/>
      <c r="CU358" s="59"/>
      <c r="CV358" s="59"/>
      <c r="CW358" s="59"/>
      <c r="CX358" s="59"/>
      <c r="CY358" s="59"/>
      <c r="CZ358" s="59"/>
      <c r="DA358" s="59"/>
      <c r="DB358" s="59"/>
      <c r="DC358" s="59"/>
      <c r="DD358" s="59"/>
      <c r="DE358" s="59"/>
      <c r="DF358" s="59"/>
      <c r="DG358" s="59"/>
      <c r="DH358" s="59"/>
      <c r="DI358" s="59"/>
      <c r="DJ358" s="59"/>
      <c r="DK358" s="59"/>
      <c r="DL358" s="59"/>
      <c r="DM358" s="59"/>
      <c r="DN358" s="59"/>
      <c r="DO358" s="59"/>
      <c r="DP358" s="59"/>
      <c r="DQ358" s="59"/>
      <c r="DR358" s="59"/>
      <c r="DS358" s="59"/>
      <c r="DT358" s="59"/>
      <c r="DU358" s="59"/>
      <c r="DV358" s="59"/>
      <c r="DW358" s="59"/>
      <c r="DX358" s="59"/>
      <c r="DY358" s="59"/>
      <c r="DZ358" s="59"/>
      <c r="EA358" s="59"/>
      <c r="EB358" s="59"/>
      <c r="EC358" s="59"/>
      <c r="ED358" s="59"/>
      <c r="EE358" s="59"/>
      <c r="EF358" s="59"/>
      <c r="EG358" s="59"/>
      <c r="EH358" s="59"/>
      <c r="EI358" s="59"/>
      <c r="EJ358" s="59"/>
      <c r="EK358" s="59"/>
      <c r="EL358" s="59"/>
      <c r="EM358" s="59"/>
      <c r="EN358" s="59"/>
    </row>
    <row r="359" spans="1:144" s="97" customFormat="1" ht="37.5" x14ac:dyDescent="0.5">
      <c r="A359" s="1"/>
      <c r="B359" s="117"/>
      <c r="C359" s="1"/>
      <c r="D359" s="44"/>
      <c r="E359" s="44"/>
      <c r="F359" s="44"/>
      <c r="G359" s="44"/>
      <c r="H359" s="1"/>
      <c r="I359" s="1"/>
      <c r="J359" s="1"/>
      <c r="K359" s="1"/>
      <c r="L359" s="1"/>
      <c r="M359" s="1"/>
      <c r="N359" s="1"/>
      <c r="O359" s="2"/>
      <c r="P359" s="59"/>
      <c r="Q359" s="59"/>
      <c r="R359" s="59"/>
      <c r="S359" s="59"/>
      <c r="T359" s="59"/>
      <c r="U359" s="59"/>
      <c r="V359" s="59"/>
      <c r="W359" s="59"/>
      <c r="X359" s="59"/>
      <c r="Y359" s="59"/>
      <c r="Z359" s="59"/>
      <c r="AA359" s="59"/>
      <c r="AB359" s="59"/>
      <c r="AC359" s="59"/>
      <c r="AD359" s="59"/>
      <c r="AE359" s="59"/>
      <c r="AF359" s="59"/>
      <c r="AG359" s="59"/>
      <c r="AH359" s="59"/>
      <c r="AI359" s="59"/>
      <c r="AJ359" s="59"/>
      <c r="AK359" s="59"/>
      <c r="AL359" s="59"/>
      <c r="AM359" s="59"/>
      <c r="AN359" s="59"/>
      <c r="AO359" s="59"/>
      <c r="AP359" s="59"/>
      <c r="AQ359" s="59"/>
      <c r="AR359" s="59"/>
      <c r="AS359" s="59"/>
      <c r="AT359" s="59"/>
      <c r="AU359" s="59"/>
      <c r="AV359" s="59"/>
      <c r="AW359" s="59"/>
      <c r="AX359" s="59"/>
      <c r="AY359" s="59"/>
      <c r="AZ359" s="59"/>
      <c r="BA359" s="59"/>
      <c r="BB359" s="59"/>
      <c r="BC359" s="59"/>
      <c r="BD359" s="59"/>
      <c r="BE359" s="59"/>
      <c r="BF359" s="59"/>
      <c r="BG359" s="59"/>
      <c r="BH359" s="59"/>
      <c r="BI359" s="59"/>
      <c r="BJ359" s="59"/>
      <c r="BK359" s="59"/>
      <c r="BL359" s="59"/>
      <c r="BM359" s="59"/>
      <c r="BN359" s="59"/>
      <c r="BO359" s="59"/>
      <c r="BP359" s="59"/>
      <c r="BQ359" s="59"/>
      <c r="BR359" s="59"/>
      <c r="BS359" s="59"/>
      <c r="BT359" s="59"/>
      <c r="BU359" s="59"/>
      <c r="BV359" s="59"/>
      <c r="BW359" s="59"/>
      <c r="BX359" s="59"/>
      <c r="BY359" s="59"/>
      <c r="BZ359" s="59"/>
      <c r="CA359" s="59"/>
      <c r="CB359" s="59"/>
      <c r="CC359" s="59"/>
      <c r="CD359" s="59"/>
      <c r="CE359" s="59"/>
      <c r="CF359" s="59"/>
      <c r="CG359" s="59"/>
      <c r="CH359" s="59"/>
      <c r="CI359" s="59"/>
      <c r="CJ359" s="59"/>
      <c r="CK359" s="59"/>
      <c r="CL359" s="59"/>
      <c r="CM359" s="59"/>
      <c r="CN359" s="59"/>
      <c r="CO359" s="59"/>
      <c r="CP359" s="59"/>
      <c r="CQ359" s="59"/>
      <c r="CR359" s="59"/>
      <c r="CS359" s="59"/>
      <c r="CT359" s="59"/>
      <c r="CU359" s="59"/>
      <c r="CV359" s="59"/>
      <c r="CW359" s="59"/>
      <c r="CX359" s="59"/>
      <c r="CY359" s="59"/>
      <c r="CZ359" s="59"/>
      <c r="DA359" s="59"/>
      <c r="DB359" s="59"/>
      <c r="DC359" s="59"/>
      <c r="DD359" s="59"/>
      <c r="DE359" s="59"/>
      <c r="DF359" s="59"/>
      <c r="DG359" s="59"/>
      <c r="DH359" s="59"/>
      <c r="DI359" s="59"/>
      <c r="DJ359" s="59"/>
      <c r="DK359" s="59"/>
      <c r="DL359" s="59"/>
      <c r="DM359" s="59"/>
      <c r="DN359" s="59"/>
      <c r="DO359" s="59"/>
      <c r="DP359" s="59"/>
      <c r="DQ359" s="59"/>
      <c r="DR359" s="59"/>
      <c r="DS359" s="59"/>
      <c r="DT359" s="59"/>
      <c r="DU359" s="59"/>
      <c r="DV359" s="59"/>
      <c r="DW359" s="59"/>
      <c r="DX359" s="59"/>
      <c r="DY359" s="59"/>
      <c r="DZ359" s="59"/>
      <c r="EA359" s="59"/>
      <c r="EB359" s="59"/>
      <c r="EC359" s="59"/>
      <c r="ED359" s="59"/>
      <c r="EE359" s="59"/>
      <c r="EF359" s="59"/>
      <c r="EG359" s="59"/>
      <c r="EH359" s="59"/>
      <c r="EI359" s="59"/>
      <c r="EJ359" s="59"/>
      <c r="EK359" s="59"/>
      <c r="EL359" s="59"/>
      <c r="EM359" s="59"/>
      <c r="EN359" s="59"/>
    </row>
    <row r="360" spans="1:144" s="97" customFormat="1" ht="37.5" x14ac:dyDescent="0.5">
      <c r="A360" s="1"/>
      <c r="B360" s="117"/>
      <c r="C360" s="1"/>
      <c r="D360" s="44"/>
      <c r="E360" s="44"/>
      <c r="F360" s="44"/>
      <c r="G360" s="44"/>
      <c r="H360" s="1"/>
      <c r="I360" s="1"/>
      <c r="J360" s="1"/>
      <c r="K360" s="1"/>
      <c r="L360" s="1"/>
      <c r="M360" s="1"/>
      <c r="N360" s="1"/>
      <c r="O360" s="2"/>
      <c r="P360" s="59"/>
      <c r="Q360" s="59"/>
      <c r="R360" s="59"/>
      <c r="S360" s="59"/>
      <c r="T360" s="59"/>
      <c r="U360" s="59"/>
      <c r="V360" s="59"/>
      <c r="W360" s="59"/>
      <c r="X360" s="59"/>
      <c r="Y360" s="59"/>
      <c r="Z360" s="59"/>
      <c r="AA360" s="59"/>
      <c r="AB360" s="59"/>
      <c r="AC360" s="59"/>
      <c r="AD360" s="59"/>
      <c r="AE360" s="59"/>
      <c r="AF360" s="59"/>
      <c r="AG360" s="59"/>
      <c r="AH360" s="59"/>
      <c r="AI360" s="59"/>
      <c r="AJ360" s="59"/>
      <c r="AK360" s="59"/>
      <c r="AL360" s="59"/>
      <c r="AM360" s="59"/>
      <c r="AN360" s="59"/>
      <c r="AO360" s="59"/>
      <c r="AP360" s="59"/>
      <c r="AQ360" s="59"/>
      <c r="AR360" s="59"/>
      <c r="AS360" s="59"/>
      <c r="AT360" s="59"/>
      <c r="AU360" s="59"/>
      <c r="AV360" s="59"/>
      <c r="AW360" s="59"/>
      <c r="AX360" s="59"/>
      <c r="AY360" s="59"/>
      <c r="AZ360" s="59"/>
      <c r="BA360" s="59"/>
      <c r="BB360" s="59"/>
      <c r="BC360" s="59"/>
      <c r="BD360" s="59"/>
      <c r="BE360" s="59"/>
      <c r="BF360" s="59"/>
      <c r="BG360" s="59"/>
      <c r="BH360" s="59"/>
      <c r="BI360" s="59"/>
      <c r="BJ360" s="59"/>
      <c r="BK360" s="59"/>
      <c r="BL360" s="59"/>
      <c r="BM360" s="59"/>
      <c r="BN360" s="59"/>
      <c r="BO360" s="59"/>
      <c r="BP360" s="59"/>
      <c r="BQ360" s="59"/>
      <c r="BR360" s="59"/>
      <c r="BS360" s="59"/>
      <c r="BT360" s="59"/>
      <c r="BU360" s="59"/>
      <c r="BV360" s="59"/>
      <c r="BW360" s="59"/>
      <c r="BX360" s="59"/>
      <c r="BY360" s="59"/>
      <c r="BZ360" s="59"/>
      <c r="CA360" s="59"/>
      <c r="CB360" s="59"/>
      <c r="CC360" s="59"/>
      <c r="CD360" s="59"/>
      <c r="CE360" s="59"/>
      <c r="CF360" s="59"/>
      <c r="CG360" s="59"/>
      <c r="CH360" s="59"/>
      <c r="CI360" s="59"/>
      <c r="CJ360" s="59"/>
      <c r="CK360" s="59"/>
      <c r="CL360" s="59"/>
      <c r="CM360" s="59"/>
      <c r="CN360" s="59"/>
      <c r="CO360" s="59"/>
      <c r="CP360" s="59"/>
      <c r="CQ360" s="59"/>
      <c r="CR360" s="59"/>
      <c r="CS360" s="59"/>
      <c r="CT360" s="59"/>
      <c r="CU360" s="59"/>
      <c r="CV360" s="59"/>
      <c r="CW360" s="59"/>
      <c r="CX360" s="59"/>
      <c r="CY360" s="59"/>
      <c r="CZ360" s="59"/>
      <c r="DA360" s="59"/>
      <c r="DB360" s="59"/>
      <c r="DC360" s="59"/>
      <c r="DD360" s="59"/>
      <c r="DE360" s="59"/>
      <c r="DF360" s="59"/>
      <c r="DG360" s="59"/>
      <c r="DH360" s="59"/>
      <c r="DI360" s="59"/>
      <c r="DJ360" s="59"/>
      <c r="DK360" s="59"/>
      <c r="DL360" s="59"/>
      <c r="DM360" s="59"/>
      <c r="DN360" s="59"/>
      <c r="DO360" s="59"/>
      <c r="DP360" s="59"/>
      <c r="DQ360" s="59"/>
      <c r="DR360" s="59"/>
      <c r="DS360" s="59"/>
      <c r="DT360" s="59"/>
      <c r="DU360" s="59"/>
      <c r="DV360" s="59"/>
      <c r="DW360" s="59"/>
      <c r="DX360" s="59"/>
      <c r="DY360" s="59"/>
      <c r="DZ360" s="59"/>
      <c r="EA360" s="59"/>
      <c r="EB360" s="59"/>
      <c r="EC360" s="59"/>
      <c r="ED360" s="59"/>
      <c r="EE360" s="59"/>
      <c r="EF360" s="59"/>
      <c r="EG360" s="59"/>
      <c r="EH360" s="59"/>
      <c r="EI360" s="59"/>
      <c r="EJ360" s="59"/>
      <c r="EK360" s="59"/>
      <c r="EL360" s="59"/>
      <c r="EM360" s="59"/>
      <c r="EN360" s="59"/>
    </row>
    <row r="361" spans="1:144" s="34" customFormat="1" ht="30" x14ac:dyDescent="0.4">
      <c r="A361" s="1"/>
      <c r="B361" s="116"/>
      <c r="C361" s="1"/>
      <c r="D361" s="44"/>
      <c r="E361" s="44"/>
      <c r="F361" s="44"/>
      <c r="G361" s="44"/>
      <c r="H361" s="1"/>
      <c r="I361" s="1"/>
      <c r="J361" s="1"/>
      <c r="K361" s="1"/>
      <c r="L361" s="1"/>
      <c r="M361" s="1"/>
      <c r="N361" s="1"/>
      <c r="O361" s="2"/>
      <c r="P361" s="59"/>
      <c r="Q361" s="59"/>
      <c r="R361" s="59"/>
      <c r="S361" s="59"/>
      <c r="T361" s="59"/>
      <c r="U361" s="59"/>
      <c r="V361" s="59"/>
      <c r="W361" s="59"/>
      <c r="X361" s="59"/>
      <c r="Y361" s="59"/>
      <c r="Z361" s="59"/>
      <c r="AA361" s="59"/>
      <c r="AB361" s="59"/>
      <c r="AC361" s="59"/>
      <c r="AD361" s="59"/>
      <c r="AE361" s="59"/>
      <c r="AF361" s="59"/>
      <c r="AG361" s="59"/>
      <c r="AH361" s="59"/>
      <c r="AI361" s="59"/>
      <c r="AJ361" s="59"/>
      <c r="AK361" s="59"/>
      <c r="AL361" s="59"/>
      <c r="AM361" s="59"/>
      <c r="AN361" s="59"/>
      <c r="AO361" s="59"/>
      <c r="AP361" s="59"/>
      <c r="AQ361" s="59"/>
      <c r="AR361" s="59"/>
      <c r="AS361" s="59"/>
      <c r="AT361" s="59"/>
      <c r="AU361" s="59"/>
      <c r="AV361" s="59"/>
      <c r="AW361" s="59"/>
      <c r="AX361" s="59"/>
      <c r="AY361" s="59"/>
      <c r="AZ361" s="59"/>
      <c r="BA361" s="59"/>
      <c r="BB361" s="59"/>
      <c r="BC361" s="59"/>
      <c r="BD361" s="59"/>
      <c r="BE361" s="59"/>
      <c r="BF361" s="59"/>
      <c r="BG361" s="59"/>
      <c r="BH361" s="59"/>
      <c r="BI361" s="59"/>
      <c r="BJ361" s="59"/>
      <c r="BK361" s="59"/>
      <c r="BL361" s="59"/>
      <c r="BM361" s="59"/>
      <c r="BN361" s="59"/>
      <c r="BO361" s="59"/>
      <c r="BP361" s="59"/>
      <c r="BQ361" s="59"/>
      <c r="BR361" s="59"/>
      <c r="BS361" s="59"/>
      <c r="BT361" s="59"/>
      <c r="BU361" s="59"/>
      <c r="BV361" s="59"/>
      <c r="BW361" s="59"/>
      <c r="BX361" s="59"/>
      <c r="BY361" s="59"/>
      <c r="BZ361" s="59"/>
      <c r="CA361" s="59"/>
    </row>
    <row r="362" spans="1:144" s="97" customFormat="1" ht="30" x14ac:dyDescent="0.4">
      <c r="A362" s="1"/>
      <c r="B362" s="1"/>
      <c r="C362" s="1"/>
      <c r="D362" s="44"/>
      <c r="E362" s="44"/>
      <c r="F362" s="44"/>
      <c r="G362" s="44"/>
      <c r="H362" s="1"/>
      <c r="I362" s="1"/>
      <c r="J362" s="1"/>
      <c r="K362" s="1"/>
      <c r="L362" s="1"/>
      <c r="M362" s="1"/>
      <c r="N362" s="1"/>
      <c r="O362" s="2"/>
      <c r="P362" s="59"/>
      <c r="Q362" s="59"/>
      <c r="R362" s="59"/>
      <c r="S362" s="59"/>
      <c r="T362" s="59"/>
      <c r="U362" s="59"/>
      <c r="V362" s="59"/>
      <c r="W362" s="59"/>
      <c r="X362" s="59"/>
      <c r="Y362" s="59"/>
      <c r="Z362" s="59"/>
      <c r="AA362" s="59"/>
      <c r="AB362" s="59"/>
      <c r="AC362" s="59"/>
      <c r="AD362" s="59"/>
      <c r="AE362" s="59"/>
      <c r="AF362" s="59"/>
      <c r="AG362" s="59"/>
      <c r="AH362" s="59"/>
      <c r="AI362" s="59"/>
      <c r="AJ362" s="59"/>
      <c r="AK362" s="59"/>
      <c r="AL362" s="59"/>
      <c r="AM362" s="59"/>
      <c r="AN362" s="59"/>
      <c r="AO362" s="59"/>
      <c r="AP362" s="59"/>
      <c r="AQ362" s="59"/>
      <c r="AR362" s="59"/>
      <c r="AS362" s="59"/>
      <c r="AT362" s="59"/>
      <c r="AU362" s="59"/>
      <c r="AV362" s="59"/>
      <c r="AW362" s="59"/>
      <c r="AX362" s="59"/>
      <c r="AY362" s="59"/>
      <c r="AZ362" s="59"/>
      <c r="BA362" s="59"/>
      <c r="BB362" s="59"/>
      <c r="BC362" s="59"/>
      <c r="BD362" s="59"/>
      <c r="BE362" s="59"/>
      <c r="BF362" s="59"/>
      <c r="BG362" s="59"/>
      <c r="BH362" s="59"/>
      <c r="BI362" s="59"/>
      <c r="BJ362" s="59"/>
      <c r="BK362" s="59"/>
      <c r="BL362" s="59"/>
      <c r="BM362" s="59"/>
      <c r="BN362" s="59"/>
      <c r="BO362" s="59"/>
      <c r="BP362" s="59"/>
      <c r="BQ362" s="59"/>
      <c r="BR362" s="59"/>
      <c r="BS362" s="59"/>
      <c r="BT362" s="59"/>
      <c r="BU362" s="59"/>
      <c r="BV362" s="59"/>
      <c r="BW362" s="59"/>
      <c r="BX362" s="59"/>
      <c r="BY362" s="59"/>
      <c r="BZ362" s="59"/>
      <c r="CA362" s="59"/>
      <c r="CB362" s="59"/>
      <c r="CC362" s="59"/>
      <c r="CD362" s="59"/>
      <c r="CE362" s="59"/>
      <c r="CF362" s="59"/>
      <c r="CG362" s="59"/>
      <c r="CH362" s="59"/>
      <c r="CI362" s="59"/>
      <c r="CJ362" s="59"/>
      <c r="CK362" s="59"/>
      <c r="CL362" s="59"/>
      <c r="CM362" s="59"/>
      <c r="CN362" s="59"/>
      <c r="CO362" s="59"/>
      <c r="CP362" s="59"/>
      <c r="CQ362" s="59"/>
      <c r="CR362" s="59"/>
      <c r="CS362" s="59"/>
      <c r="CT362" s="59"/>
      <c r="CU362" s="59"/>
      <c r="CV362" s="59"/>
      <c r="CW362" s="59"/>
      <c r="CX362" s="59"/>
      <c r="CY362" s="59"/>
      <c r="CZ362" s="59"/>
      <c r="DA362" s="59"/>
      <c r="DB362" s="59"/>
      <c r="DC362" s="59"/>
      <c r="DD362" s="59"/>
      <c r="DE362" s="59"/>
      <c r="DF362" s="59"/>
      <c r="DG362" s="59"/>
      <c r="DH362" s="59"/>
      <c r="DI362" s="59"/>
      <c r="DJ362" s="59"/>
      <c r="DK362" s="59"/>
      <c r="DL362" s="59"/>
      <c r="DM362" s="59"/>
      <c r="DN362" s="59"/>
      <c r="DO362" s="59"/>
      <c r="DP362" s="59"/>
      <c r="DQ362" s="59"/>
      <c r="DR362" s="59"/>
      <c r="DS362" s="59"/>
      <c r="DT362" s="59"/>
      <c r="DU362" s="59"/>
      <c r="DV362" s="59"/>
      <c r="DW362" s="59"/>
      <c r="DX362" s="59"/>
      <c r="DY362" s="59"/>
      <c r="DZ362" s="59"/>
      <c r="EA362" s="59"/>
      <c r="EB362" s="59"/>
      <c r="EC362" s="59"/>
      <c r="ED362" s="59"/>
      <c r="EE362" s="59"/>
      <c r="EF362" s="59"/>
      <c r="EG362" s="59"/>
      <c r="EH362" s="59"/>
      <c r="EI362" s="59"/>
      <c r="EJ362" s="59"/>
      <c r="EK362" s="59"/>
      <c r="EL362" s="59"/>
      <c r="EM362" s="59"/>
      <c r="EN362" s="59"/>
    </row>
    <row r="363" spans="1:144" s="97" customFormat="1" ht="30" x14ac:dyDescent="0.4">
      <c r="A363" s="1"/>
      <c r="B363" s="1"/>
      <c r="C363" s="1"/>
      <c r="D363" s="44"/>
      <c r="E363" s="44"/>
      <c r="F363" s="44"/>
      <c r="G363" s="44"/>
      <c r="H363" s="1"/>
      <c r="I363" s="1"/>
      <c r="J363" s="1"/>
      <c r="K363" s="1"/>
      <c r="L363" s="1"/>
      <c r="M363" s="1"/>
      <c r="N363" s="1"/>
      <c r="O363" s="2"/>
      <c r="P363" s="59"/>
      <c r="Q363" s="59"/>
      <c r="R363" s="59"/>
      <c r="S363" s="59"/>
      <c r="T363" s="59"/>
      <c r="U363" s="59"/>
      <c r="V363" s="59"/>
      <c r="W363" s="59"/>
      <c r="X363" s="59"/>
      <c r="Y363" s="59"/>
      <c r="Z363" s="59"/>
      <c r="AA363" s="59"/>
      <c r="AB363" s="59"/>
      <c r="AC363" s="59"/>
      <c r="AD363" s="59"/>
      <c r="AE363" s="59"/>
      <c r="AF363" s="59"/>
      <c r="AG363" s="59"/>
      <c r="AH363" s="59"/>
      <c r="AI363" s="59"/>
      <c r="AJ363" s="59"/>
      <c r="AK363" s="59"/>
      <c r="AL363" s="59"/>
      <c r="AM363" s="59"/>
      <c r="AN363" s="59"/>
      <c r="AO363" s="59"/>
      <c r="AP363" s="59"/>
      <c r="AQ363" s="59"/>
      <c r="AR363" s="59"/>
      <c r="AS363" s="59"/>
      <c r="AT363" s="59"/>
      <c r="AU363" s="59"/>
      <c r="AV363" s="59"/>
      <c r="AW363" s="59"/>
      <c r="AX363" s="59"/>
      <c r="AY363" s="59"/>
      <c r="AZ363" s="59"/>
      <c r="BA363" s="59"/>
      <c r="BB363" s="59"/>
      <c r="BC363" s="59"/>
      <c r="BD363" s="59"/>
      <c r="BE363" s="59"/>
      <c r="BF363" s="59"/>
      <c r="BG363" s="59"/>
      <c r="BH363" s="59"/>
      <c r="BI363" s="59"/>
      <c r="BJ363" s="59"/>
      <c r="BK363" s="59"/>
      <c r="BL363" s="59"/>
      <c r="BM363" s="59"/>
      <c r="BN363" s="59"/>
      <c r="BO363" s="59"/>
      <c r="BP363" s="59"/>
      <c r="BQ363" s="59"/>
      <c r="BR363" s="59"/>
      <c r="BS363" s="59"/>
      <c r="BT363" s="59"/>
      <c r="BU363" s="59"/>
      <c r="BV363" s="59"/>
      <c r="BW363" s="59"/>
      <c r="BX363" s="59"/>
      <c r="BY363" s="59"/>
      <c r="BZ363" s="59"/>
      <c r="CA363" s="59"/>
      <c r="CB363" s="59"/>
      <c r="CC363" s="59"/>
      <c r="CD363" s="59"/>
      <c r="CE363" s="59"/>
      <c r="CF363" s="59"/>
      <c r="CG363" s="59"/>
      <c r="CH363" s="59"/>
      <c r="CI363" s="59"/>
      <c r="CJ363" s="59"/>
      <c r="CK363" s="59"/>
      <c r="CL363" s="59"/>
      <c r="CM363" s="59"/>
      <c r="CN363" s="59"/>
      <c r="CO363" s="59"/>
      <c r="CP363" s="59"/>
      <c r="CQ363" s="59"/>
      <c r="CR363" s="59"/>
      <c r="CS363" s="59"/>
      <c r="CT363" s="59"/>
      <c r="CU363" s="59"/>
      <c r="CV363" s="59"/>
      <c r="CW363" s="59"/>
      <c r="CX363" s="59"/>
      <c r="CY363" s="59"/>
      <c r="CZ363" s="59"/>
      <c r="DA363" s="59"/>
      <c r="DB363" s="59"/>
      <c r="DC363" s="59"/>
      <c r="DD363" s="59"/>
      <c r="DE363" s="59"/>
      <c r="DF363" s="59"/>
      <c r="DG363" s="59"/>
      <c r="DH363" s="59"/>
      <c r="DI363" s="59"/>
      <c r="DJ363" s="59"/>
      <c r="DK363" s="59"/>
      <c r="DL363" s="59"/>
      <c r="DM363" s="59"/>
      <c r="DN363" s="59"/>
      <c r="DO363" s="59"/>
      <c r="DP363" s="59"/>
      <c r="DQ363" s="59"/>
      <c r="DR363" s="59"/>
      <c r="DS363" s="59"/>
      <c r="DT363" s="59"/>
      <c r="DU363" s="59"/>
      <c r="DV363" s="59"/>
      <c r="DW363" s="59"/>
      <c r="DX363" s="59"/>
      <c r="DY363" s="59"/>
      <c r="DZ363" s="59"/>
      <c r="EA363" s="59"/>
      <c r="EB363" s="59"/>
      <c r="EC363" s="59"/>
      <c r="ED363" s="59"/>
      <c r="EE363" s="59"/>
      <c r="EF363" s="59"/>
      <c r="EG363" s="59"/>
      <c r="EH363" s="59"/>
      <c r="EI363" s="59"/>
      <c r="EJ363" s="59"/>
      <c r="EK363" s="59"/>
      <c r="EL363" s="59"/>
      <c r="EM363" s="59"/>
      <c r="EN363" s="59"/>
    </row>
    <row r="364" spans="1:144" s="97" customFormat="1" ht="30" x14ac:dyDescent="0.4">
      <c r="A364" s="1"/>
      <c r="B364" s="1"/>
      <c r="C364" s="1"/>
      <c r="D364" s="44"/>
      <c r="E364" s="44"/>
      <c r="F364" s="44"/>
      <c r="G364" s="44"/>
      <c r="H364" s="1"/>
      <c r="I364" s="1"/>
      <c r="J364" s="1"/>
      <c r="K364" s="1"/>
      <c r="L364" s="1"/>
      <c r="M364" s="1"/>
      <c r="N364" s="1"/>
      <c r="O364" s="2" t="s">
        <v>621</v>
      </c>
      <c r="P364" s="59"/>
      <c r="Q364" s="59"/>
      <c r="R364" s="59"/>
      <c r="S364" s="59"/>
      <c r="T364" s="59"/>
      <c r="U364" s="59"/>
      <c r="V364" s="59"/>
      <c r="W364" s="59"/>
      <c r="X364" s="59"/>
      <c r="Y364" s="59"/>
      <c r="Z364" s="59"/>
      <c r="AA364" s="59"/>
      <c r="AB364" s="59"/>
      <c r="AC364" s="59"/>
      <c r="AD364" s="59"/>
      <c r="AE364" s="59"/>
      <c r="AF364" s="59"/>
      <c r="AG364" s="59"/>
      <c r="AH364" s="59"/>
      <c r="AI364" s="59"/>
      <c r="AJ364" s="59"/>
      <c r="AK364" s="59"/>
      <c r="AL364" s="59"/>
      <c r="AM364" s="59"/>
      <c r="AN364" s="59"/>
      <c r="AO364" s="59"/>
      <c r="AP364" s="59"/>
      <c r="AQ364" s="59"/>
      <c r="AR364" s="59"/>
      <c r="AS364" s="59"/>
      <c r="AT364" s="59"/>
      <c r="AU364" s="59"/>
      <c r="AV364" s="59"/>
      <c r="AW364" s="59"/>
      <c r="AX364" s="59"/>
      <c r="AY364" s="59"/>
      <c r="AZ364" s="59"/>
      <c r="BA364" s="59"/>
      <c r="BB364" s="59"/>
      <c r="BC364" s="59"/>
      <c r="BD364" s="59"/>
      <c r="BE364" s="59"/>
      <c r="BF364" s="59"/>
      <c r="BG364" s="59"/>
      <c r="BH364" s="59"/>
      <c r="BI364" s="59"/>
      <c r="BJ364" s="59"/>
      <c r="BK364" s="59"/>
      <c r="BL364" s="59"/>
      <c r="BM364" s="59"/>
      <c r="BN364" s="59"/>
      <c r="BO364" s="59"/>
      <c r="BP364" s="59"/>
      <c r="BQ364" s="59"/>
      <c r="BR364" s="59"/>
      <c r="BS364" s="59"/>
      <c r="BT364" s="59"/>
      <c r="BU364" s="59"/>
      <c r="BV364" s="59"/>
      <c r="BW364" s="59"/>
      <c r="BX364" s="59"/>
      <c r="BY364" s="59"/>
      <c r="BZ364" s="59"/>
      <c r="CA364" s="59"/>
      <c r="CB364" s="59"/>
      <c r="CC364" s="59"/>
      <c r="CD364" s="59"/>
      <c r="CE364" s="59"/>
      <c r="CF364" s="59"/>
      <c r="CG364" s="59"/>
      <c r="CH364" s="59"/>
      <c r="CI364" s="59"/>
      <c r="CJ364" s="59"/>
      <c r="CK364" s="59"/>
      <c r="CL364" s="59"/>
      <c r="CM364" s="59"/>
      <c r="CN364" s="59"/>
      <c r="CO364" s="59"/>
      <c r="CP364" s="59"/>
      <c r="CQ364" s="59"/>
      <c r="CR364" s="59"/>
      <c r="CS364" s="59"/>
      <c r="CT364" s="59"/>
      <c r="CU364" s="59"/>
      <c r="CV364" s="59"/>
      <c r="CW364" s="59"/>
      <c r="CX364" s="59"/>
      <c r="CY364" s="59"/>
      <c r="CZ364" s="59"/>
      <c r="DA364" s="59"/>
      <c r="DB364" s="59"/>
      <c r="DC364" s="59"/>
      <c r="DD364" s="59"/>
      <c r="DE364" s="59"/>
      <c r="DF364" s="59"/>
      <c r="DG364" s="59"/>
      <c r="DH364" s="59"/>
      <c r="DI364" s="59"/>
      <c r="DJ364" s="59"/>
      <c r="DK364" s="59"/>
      <c r="DL364" s="59"/>
      <c r="DM364" s="59"/>
      <c r="DN364" s="59"/>
      <c r="DO364" s="59"/>
      <c r="DP364" s="59"/>
      <c r="DQ364" s="59"/>
      <c r="DR364" s="59"/>
      <c r="DS364" s="59"/>
      <c r="DT364" s="59"/>
      <c r="DU364" s="59"/>
      <c r="DV364" s="59"/>
      <c r="DW364" s="59"/>
      <c r="DX364" s="59"/>
      <c r="DY364" s="59"/>
      <c r="DZ364" s="59"/>
      <c r="EA364" s="59"/>
      <c r="EB364" s="59"/>
      <c r="EC364" s="59"/>
      <c r="ED364" s="59"/>
      <c r="EE364" s="59"/>
      <c r="EF364" s="59"/>
      <c r="EG364" s="59"/>
      <c r="EH364" s="59"/>
      <c r="EI364" s="59"/>
      <c r="EJ364" s="59"/>
      <c r="EK364" s="59"/>
      <c r="EL364" s="59"/>
      <c r="EM364" s="59"/>
      <c r="EN364" s="59"/>
    </row>
    <row r="365" spans="1:144" s="97" customFormat="1" ht="30" x14ac:dyDescent="0.4">
      <c r="A365" s="1"/>
      <c r="B365" s="1"/>
      <c r="C365" s="1"/>
      <c r="D365" s="44"/>
      <c r="E365" s="44"/>
      <c r="F365" s="44"/>
      <c r="G365" s="44"/>
      <c r="H365" s="1"/>
      <c r="I365" s="1"/>
      <c r="J365" s="1"/>
      <c r="K365" s="1"/>
      <c r="L365" s="1"/>
      <c r="M365" s="1"/>
      <c r="N365" s="1"/>
      <c r="O365" s="2"/>
      <c r="P365" s="59"/>
      <c r="Q365" s="59"/>
      <c r="R365" s="59"/>
      <c r="S365" s="59"/>
      <c r="T365" s="59"/>
      <c r="U365" s="59"/>
      <c r="V365" s="59"/>
      <c r="W365" s="59"/>
      <c r="X365" s="59"/>
      <c r="Y365" s="59"/>
      <c r="Z365" s="59"/>
      <c r="AA365" s="59"/>
      <c r="AB365" s="59"/>
      <c r="AC365" s="59"/>
      <c r="AD365" s="59"/>
      <c r="AE365" s="59"/>
      <c r="AF365" s="59"/>
      <c r="AG365" s="59"/>
      <c r="AH365" s="59"/>
      <c r="AI365" s="59"/>
      <c r="AJ365" s="59"/>
      <c r="AK365" s="59"/>
      <c r="AL365" s="59"/>
      <c r="AM365" s="59"/>
      <c r="AN365" s="59"/>
      <c r="AO365" s="59"/>
      <c r="AP365" s="59"/>
      <c r="AQ365" s="59"/>
      <c r="AR365" s="59"/>
      <c r="AS365" s="59"/>
      <c r="AT365" s="59"/>
      <c r="AU365" s="59"/>
      <c r="AV365" s="59"/>
      <c r="AW365" s="59"/>
      <c r="AX365" s="59"/>
      <c r="AY365" s="59"/>
      <c r="AZ365" s="59"/>
      <c r="BA365" s="59"/>
      <c r="BB365" s="59"/>
      <c r="BC365" s="59"/>
      <c r="BD365" s="59"/>
      <c r="BE365" s="59"/>
      <c r="BF365" s="59"/>
      <c r="BG365" s="59"/>
      <c r="BH365" s="59"/>
      <c r="BI365" s="59"/>
      <c r="BJ365" s="59"/>
      <c r="BK365" s="59"/>
      <c r="BL365" s="59"/>
      <c r="BM365" s="59"/>
      <c r="BN365" s="59"/>
      <c r="BO365" s="59"/>
      <c r="BP365" s="59"/>
      <c r="BQ365" s="59"/>
      <c r="BR365" s="59"/>
      <c r="BS365" s="59"/>
      <c r="BT365" s="59"/>
      <c r="BU365" s="59"/>
      <c r="BV365" s="59"/>
      <c r="BW365" s="59"/>
      <c r="BX365" s="59"/>
      <c r="BY365" s="59"/>
      <c r="BZ365" s="59"/>
      <c r="CA365" s="59"/>
      <c r="CB365" s="59"/>
      <c r="CC365" s="59"/>
      <c r="CD365" s="59"/>
      <c r="CE365" s="59"/>
      <c r="CF365" s="59"/>
      <c r="CG365" s="59"/>
      <c r="CH365" s="59"/>
      <c r="CI365" s="59"/>
      <c r="CJ365" s="59"/>
      <c r="CK365" s="59"/>
      <c r="CL365" s="59"/>
      <c r="CM365" s="59"/>
      <c r="CN365" s="59"/>
      <c r="CO365" s="59"/>
      <c r="CP365" s="59"/>
      <c r="CQ365" s="59"/>
      <c r="CR365" s="59"/>
      <c r="CS365" s="59"/>
      <c r="CT365" s="59"/>
      <c r="CU365" s="59"/>
      <c r="CV365" s="59"/>
      <c r="CW365" s="59"/>
      <c r="CX365" s="59"/>
      <c r="CY365" s="59"/>
      <c r="CZ365" s="59"/>
      <c r="DA365" s="59"/>
      <c r="DB365" s="59"/>
      <c r="DC365" s="59"/>
      <c r="DD365" s="59"/>
      <c r="DE365" s="59"/>
      <c r="DF365" s="59"/>
      <c r="DG365" s="59"/>
      <c r="DH365" s="59"/>
      <c r="DI365" s="59"/>
      <c r="DJ365" s="59"/>
      <c r="DK365" s="59"/>
      <c r="DL365" s="59"/>
      <c r="DM365" s="59"/>
      <c r="DN365" s="59"/>
      <c r="DO365" s="59"/>
      <c r="DP365" s="59"/>
      <c r="DQ365" s="59"/>
      <c r="DR365" s="59"/>
      <c r="DS365" s="59"/>
      <c r="DT365" s="59"/>
      <c r="DU365" s="59"/>
      <c r="DV365" s="59"/>
      <c r="DW365" s="59"/>
      <c r="DX365" s="59"/>
      <c r="DY365" s="59"/>
      <c r="DZ365" s="59"/>
      <c r="EA365" s="59"/>
      <c r="EB365" s="59"/>
      <c r="EC365" s="59"/>
      <c r="ED365" s="59"/>
      <c r="EE365" s="59"/>
      <c r="EF365" s="59"/>
      <c r="EG365" s="59"/>
      <c r="EH365" s="59"/>
      <c r="EI365" s="59"/>
      <c r="EJ365" s="59"/>
      <c r="EK365" s="59"/>
      <c r="EL365" s="59"/>
      <c r="EM365" s="59"/>
      <c r="EN365" s="59"/>
    </row>
    <row r="366" spans="1:144" x14ac:dyDescent="0.25">
      <c r="O366" s="2"/>
    </row>
    <row r="367" spans="1:144" ht="38.25" customHeight="1" x14ac:dyDescent="0.25">
      <c r="O367" s="2"/>
    </row>
    <row r="368" spans="1:144" x14ac:dyDescent="0.25">
      <c r="O368" s="2"/>
    </row>
    <row r="369" spans="15:15" x14ac:dyDescent="0.25">
      <c r="O369" s="2"/>
    </row>
    <row r="370" spans="15:15" x14ac:dyDescent="0.25">
      <c r="O370" s="2"/>
    </row>
    <row r="371" spans="15:15" x14ac:dyDescent="0.25">
      <c r="O371" s="2"/>
    </row>
    <row r="372" spans="15:15" x14ac:dyDescent="0.25">
      <c r="O372" s="2"/>
    </row>
    <row r="373" spans="15:15" x14ac:dyDescent="0.25">
      <c r="O373" s="2"/>
    </row>
    <row r="374" spans="15:15" x14ac:dyDescent="0.25">
      <c r="O374" s="2"/>
    </row>
    <row r="375" spans="15:15" x14ac:dyDescent="0.25">
      <c r="O375" s="2"/>
    </row>
    <row r="376" spans="15:15" x14ac:dyDescent="0.25">
      <c r="O376" s="2"/>
    </row>
    <row r="377" spans="15:15" x14ac:dyDescent="0.25">
      <c r="O377" s="2"/>
    </row>
    <row r="378" spans="15:15" x14ac:dyDescent="0.25">
      <c r="O378" s="2"/>
    </row>
    <row r="379" spans="15:15" x14ac:dyDescent="0.25">
      <c r="O379" s="2"/>
    </row>
    <row r="380" spans="15:15" x14ac:dyDescent="0.25">
      <c r="O380" s="2"/>
    </row>
    <row r="381" spans="15:15" x14ac:dyDescent="0.25">
      <c r="O381" s="2"/>
    </row>
    <row r="382" spans="15:15" x14ac:dyDescent="0.25">
      <c r="O382" s="2"/>
    </row>
    <row r="383" spans="15:15" x14ac:dyDescent="0.25">
      <c r="O383" s="2"/>
    </row>
    <row r="384" spans="15:15" x14ac:dyDescent="0.25">
      <c r="O384" s="2"/>
    </row>
    <row r="385" spans="15:15" x14ac:dyDescent="0.25">
      <c r="O385" s="2"/>
    </row>
    <row r="386" spans="15:15" x14ac:dyDescent="0.25">
      <c r="O386" s="2"/>
    </row>
    <row r="387" spans="15:15" x14ac:dyDescent="0.25">
      <c r="O387" s="2"/>
    </row>
    <row r="388" spans="15:15" x14ac:dyDescent="0.25">
      <c r="O388" s="2"/>
    </row>
    <row r="389" spans="15:15" x14ac:dyDescent="0.25">
      <c r="O389" s="2"/>
    </row>
    <row r="390" spans="15:15" x14ac:dyDescent="0.25">
      <c r="O390" s="2"/>
    </row>
    <row r="391" spans="15:15" x14ac:dyDescent="0.25">
      <c r="O391" s="2"/>
    </row>
    <row r="392" spans="15:15" x14ac:dyDescent="0.25">
      <c r="O392" s="2"/>
    </row>
    <row r="393" spans="15:15" x14ac:dyDescent="0.25">
      <c r="O393" s="2"/>
    </row>
    <row r="394" spans="15:15" x14ac:dyDescent="0.25">
      <c r="O394" s="2"/>
    </row>
    <row r="395" spans="15:15" x14ac:dyDescent="0.25">
      <c r="O395" s="2"/>
    </row>
    <row r="396" spans="15:15" x14ac:dyDescent="0.25">
      <c r="O396" s="2"/>
    </row>
    <row r="397" spans="15:15" x14ac:dyDescent="0.25">
      <c r="O397" s="2"/>
    </row>
    <row r="398" spans="15:15" x14ac:dyDescent="0.25">
      <c r="O398" s="2"/>
    </row>
    <row r="399" spans="15:15" x14ac:dyDescent="0.25">
      <c r="O399" s="2"/>
    </row>
    <row r="400" spans="15:15" x14ac:dyDescent="0.25">
      <c r="O400" s="2"/>
    </row>
    <row r="401" spans="15:15" x14ac:dyDescent="0.25">
      <c r="O401" s="2"/>
    </row>
    <row r="402" spans="15:15" x14ac:dyDescent="0.25">
      <c r="O402" s="2"/>
    </row>
    <row r="403" spans="15:15" x14ac:dyDescent="0.25">
      <c r="O403" s="2"/>
    </row>
    <row r="404" spans="15:15" x14ac:dyDescent="0.25">
      <c r="O404" s="2"/>
    </row>
    <row r="405" spans="15:15" x14ac:dyDescent="0.25">
      <c r="O405" s="2"/>
    </row>
    <row r="406" spans="15:15" x14ac:dyDescent="0.25">
      <c r="O406" s="2"/>
    </row>
    <row r="407" spans="15:15" x14ac:dyDescent="0.25">
      <c r="O407" s="2"/>
    </row>
    <row r="408" spans="15:15" x14ac:dyDescent="0.25">
      <c r="O408" s="2"/>
    </row>
    <row r="409" spans="15:15" x14ac:dyDescent="0.25">
      <c r="O409" s="2"/>
    </row>
    <row r="410" spans="15:15" x14ac:dyDescent="0.25">
      <c r="O410" s="2"/>
    </row>
    <row r="411" spans="15:15" x14ac:dyDescent="0.25">
      <c r="O411" s="2"/>
    </row>
    <row r="412" spans="15:15" x14ac:dyDescent="0.25">
      <c r="O412" s="2"/>
    </row>
    <row r="413" spans="15:15" x14ac:dyDescent="0.25">
      <c r="O413" s="2"/>
    </row>
    <row r="414" spans="15:15" x14ac:dyDescent="0.25">
      <c r="O414" s="2"/>
    </row>
    <row r="415" spans="15:15" x14ac:dyDescent="0.25">
      <c r="O415" s="2"/>
    </row>
    <row r="416" spans="15:15" x14ac:dyDescent="0.25">
      <c r="O416" s="2"/>
    </row>
    <row r="417" spans="15:15" x14ac:dyDescent="0.25">
      <c r="O417" s="2"/>
    </row>
    <row r="418" spans="15:15" x14ac:dyDescent="0.25">
      <c r="O418" s="2"/>
    </row>
    <row r="419" spans="15:15" x14ac:dyDescent="0.25">
      <c r="O419" s="2"/>
    </row>
    <row r="420" spans="15:15" x14ac:dyDescent="0.25">
      <c r="O420" s="2"/>
    </row>
    <row r="421" spans="15:15" x14ac:dyDescent="0.25">
      <c r="O421" s="2"/>
    </row>
    <row r="422" spans="15:15" x14ac:dyDescent="0.25">
      <c r="O422" s="2"/>
    </row>
    <row r="423" spans="15:15" x14ac:dyDescent="0.25">
      <c r="O423" s="2"/>
    </row>
    <row r="424" spans="15:15" x14ac:dyDescent="0.25">
      <c r="O424" s="2"/>
    </row>
    <row r="425" spans="15:15" x14ac:dyDescent="0.25">
      <c r="O425" s="2"/>
    </row>
    <row r="426" spans="15:15" x14ac:dyDescent="0.25">
      <c r="O426" s="2"/>
    </row>
    <row r="427" spans="15:15" x14ac:dyDescent="0.25">
      <c r="O427" s="2"/>
    </row>
    <row r="428" spans="15:15" x14ac:dyDescent="0.25">
      <c r="O428" s="2"/>
    </row>
    <row r="429" spans="15:15" x14ac:dyDescent="0.25">
      <c r="O429" s="2"/>
    </row>
    <row r="430" spans="15:15" x14ac:dyDescent="0.25">
      <c r="O430" s="2"/>
    </row>
    <row r="431" spans="15:15" x14ac:dyDescent="0.25">
      <c r="O431" s="2"/>
    </row>
    <row r="432" spans="15:15" x14ac:dyDescent="0.25">
      <c r="O432" s="2"/>
    </row>
    <row r="433" spans="15:15" x14ac:dyDescent="0.25">
      <c r="O433" s="2"/>
    </row>
    <row r="434" spans="15:15" x14ac:dyDescent="0.25">
      <c r="O434" s="2"/>
    </row>
    <row r="435" spans="15:15" x14ac:dyDescent="0.25">
      <c r="O435" s="2"/>
    </row>
    <row r="436" spans="15:15" x14ac:dyDescent="0.25">
      <c r="O436" s="2"/>
    </row>
    <row r="437" spans="15:15" x14ac:dyDescent="0.25">
      <c r="O437" s="2"/>
    </row>
    <row r="438" spans="15:15" x14ac:dyDescent="0.25">
      <c r="O438" s="2"/>
    </row>
    <row r="439" spans="15:15" x14ac:dyDescent="0.25">
      <c r="O439" s="2"/>
    </row>
    <row r="440" spans="15:15" x14ac:dyDescent="0.25">
      <c r="O440" s="2"/>
    </row>
    <row r="441" spans="15:15" x14ac:dyDescent="0.25">
      <c r="O441" s="2"/>
    </row>
    <row r="442" spans="15:15" x14ac:dyDescent="0.25">
      <c r="O442" s="2"/>
    </row>
    <row r="443" spans="15:15" x14ac:dyDescent="0.25">
      <c r="O443" s="2"/>
    </row>
    <row r="444" spans="15:15" x14ac:dyDescent="0.25">
      <c r="O444" s="2"/>
    </row>
    <row r="445" spans="15:15" x14ac:dyDescent="0.25">
      <c r="O445" s="2"/>
    </row>
    <row r="446" spans="15:15" x14ac:dyDescent="0.25">
      <c r="O446" s="2"/>
    </row>
    <row r="447" spans="15:15" x14ac:dyDescent="0.25">
      <c r="O447" s="2"/>
    </row>
    <row r="448" spans="15:15" x14ac:dyDescent="0.25">
      <c r="O448" s="2"/>
    </row>
  </sheetData>
  <mergeCells count="5">
    <mergeCell ref="D11:G11"/>
    <mergeCell ref="A9:B9"/>
    <mergeCell ref="A3:A7"/>
    <mergeCell ref="B7:M7"/>
    <mergeCell ref="B8:M8"/>
  </mergeCells>
  <dataValidations xWindow="737" yWindow="459" count="14">
    <dataValidation allowBlank="1" showInputMessage="1" showErrorMessage="1" promptTitle="PACC" prompt="Digite el precio unitario estimado._x000a_" sqref="I13:I15 I20:I58 I61:I81 N16:N17 I90:I213"/>
    <dataValidation allowBlank="1" showInputMessage="1" showErrorMessage="1" promptTitle="PACC" prompt="Digite el valor adquirido." sqref="N13:N15 N20:N58 N61:N81 N90:N213"/>
    <dataValidation type="list" allowBlank="1" showInputMessage="1" showErrorMessage="1" promptTitle="PACC" prompt="Seleccione el procedimiento de selección." sqref="L13:L14 L61 L106:L107 L90:L91 L72:L74 L68:L69 L65:L66 L208:L210 L46:L47 L40:L41 L34:L35 L26:L27 L20">
      <formula1>$W$13:$W$20</formula1>
    </dataValidation>
    <dataValidation type="list" allowBlank="1" showInputMessage="1" showErrorMessage="1" promptTitle="PACC" prompt="Seleccione el procedimiento de selección." sqref="L15:L17">
      <formula1>$W$13:$W$18</formula1>
    </dataValidation>
    <dataValidation allowBlank="1" showInputMessage="1" showErrorMessage="1" promptTitle="PACC" prompt="Digite la descripción de la compra o contratación." sqref="B337 B107:B109 B90:B105 B61:B81 B13:B17 B20:B58 B197:B325"/>
    <dataValidation allowBlank="1" showInputMessage="1" showErrorMessage="1" promptTitle="PACC" prompt="Digite la unidad de medida._x000a__x000a_" sqref="B106 B110:B196 C13:C352"/>
    <dataValidation type="list" allowBlank="1" showInputMessage="1" showErrorMessage="1" promptTitle="PACC" prompt="Seleccione el Código de Bienes y Servicios._x000a_" sqref="A15:A19 A27:A352">
      <formula1>$T$13:$T$275</formula1>
    </dataValidation>
    <dataValidation type="list" allowBlank="1" showInputMessage="1" showErrorMessage="1" promptTitle="PACC" prompt="Seleccione el Código de Bienes y Servicios._x000a_" sqref="A13:A14 A20:A26">
      <formula1>$T$13:$T$341</formula1>
    </dataValidation>
    <dataValidation allowBlank="1" showInputMessage="1" showErrorMessage="1" promptTitle="PACC" prompt="Digite la fuente de financiamiento del procedimiento de referencia." sqref="L351 M13:M352"/>
    <dataValidation allowBlank="1" showInputMessage="1" showErrorMessage="1" promptTitle="PACC" prompt="Este valor se calculará automáticamente, resultado de la multiplicación de la cantidad total por el precio unitario estimado." sqref="J13:J352"/>
    <dataValidation allowBlank="1" showInputMessage="1" showErrorMessage="1" promptTitle="PACC" prompt="La cantidad total resultará de la suma de las cantidades requeridas en cada trimestre. " sqref="H13:H352"/>
    <dataValidation allowBlank="1" showInputMessage="1" showErrorMessage="1" promptTitle="PACC" prompt="Digite la cantidad requerida en este período._x000a_" sqref="D13:G352"/>
    <dataValidation allowBlank="1" showInputMessage="1" showErrorMessage="1" promptTitle="PACC" prompt="Este valor se calculará sumando los costos totales que posean el mismo Código de Catálogo de Bienes y Servicios." sqref="K13:K352"/>
    <dataValidation allowBlank="1" showInputMessage="1" showErrorMessage="1" promptTitle="PACC" prompt="Digite las observaciones que considere." sqref="O13:O352"/>
  </dataValidations>
  <printOptions horizontalCentered="1" verticalCentered="1"/>
  <pageMargins left="0.23622047244094491" right="0.23622047244094491" top="0.74803149606299213" bottom="0.74803149606299213" header="0.31496062992125984" footer="0.31496062992125984"/>
  <pageSetup paperSize="5" scale="26" orientation="landscape" r:id="rId1"/>
  <rowBreaks count="6" manualBreakCount="6">
    <brk id="53" max="14" man="1"/>
    <brk id="105" max="14" man="1"/>
    <brk id="157" max="14" man="1"/>
    <brk id="205" max="14" man="1"/>
    <brk id="260" max="14" man="1"/>
    <brk id="312" max="14" man="1"/>
  </rowBreaks>
  <ignoredErrors>
    <ignoredError sqref="J61 H61 J66 J69 H69 H66 J91 H91 J107 J210 H210 J218 H218 J239 J244 H244 H239 H247 H251 J254 J251 H254 J261 H261 J288 H288 J298 H298 J307 H307 J313 H313 J316 H316 H320 J320 H323 J323 J326 H326 J331 H331 J334 H334 H339 J339 H107 H15:H17 H20 J15:J17 J20 J27" calculatedColumn="1"/>
    <ignoredError sqref="A334" listDataValidation="1"/>
  </ignoredErrors>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7</xdr:col>
                <xdr:colOff>133350</xdr:colOff>
                <xdr:row>0</xdr:row>
                <xdr:rowOff>0</xdr:rowOff>
              </from>
              <to>
                <xdr:col>8</xdr:col>
                <xdr:colOff>685800</xdr:colOff>
                <xdr:row>6</xdr:row>
                <xdr:rowOff>28575</xdr:rowOff>
              </to>
            </anchor>
          </objectPr>
        </oleObject>
      </mc:Choice>
      <mc:Fallback>
        <oleObject progId="Word.Picture.8" shapeId="1025" r:id="rId4"/>
      </mc:Fallback>
    </mc:AlternateContent>
  </oleObjects>
  <tableParts count="1">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5:F22"/>
  <sheetViews>
    <sheetView workbookViewId="0">
      <selection activeCell="F22" sqref="F22"/>
    </sheetView>
  </sheetViews>
  <sheetFormatPr baseColWidth="10" defaultRowHeight="15" x14ac:dyDescent="0.25"/>
  <sheetData>
    <row r="5" spans="6:6" x14ac:dyDescent="0.25">
      <c r="F5">
        <v>2</v>
      </c>
    </row>
    <row r="6" spans="6:6" x14ac:dyDescent="0.25">
      <c r="F6">
        <v>1</v>
      </c>
    </row>
    <row r="7" spans="6:6" x14ac:dyDescent="0.25">
      <c r="F7">
        <v>3</v>
      </c>
    </row>
    <row r="8" spans="6:6" x14ac:dyDescent="0.25">
      <c r="F8">
        <v>4</v>
      </c>
    </row>
    <row r="9" spans="6:6" x14ac:dyDescent="0.25">
      <c r="F9">
        <v>3</v>
      </c>
    </row>
    <row r="10" spans="6:6" x14ac:dyDescent="0.25">
      <c r="F10">
        <v>3</v>
      </c>
    </row>
    <row r="11" spans="6:6" x14ac:dyDescent="0.25">
      <c r="F11">
        <v>5</v>
      </c>
    </row>
    <row r="12" spans="6:6" x14ac:dyDescent="0.25">
      <c r="F12">
        <v>4</v>
      </c>
    </row>
    <row r="13" spans="6:6" x14ac:dyDescent="0.25">
      <c r="F13">
        <v>4</v>
      </c>
    </row>
    <row r="14" spans="6:6" x14ac:dyDescent="0.25">
      <c r="F14">
        <v>3</v>
      </c>
    </row>
    <row r="15" spans="6:6" x14ac:dyDescent="0.25">
      <c r="F15">
        <v>3</v>
      </c>
    </row>
    <row r="16" spans="6:6" x14ac:dyDescent="0.25">
      <c r="F16">
        <v>3</v>
      </c>
    </row>
    <row r="17" spans="6:6" x14ac:dyDescent="0.25">
      <c r="F17">
        <v>1</v>
      </c>
    </row>
    <row r="18" spans="6:6" x14ac:dyDescent="0.25">
      <c r="F18">
        <v>1</v>
      </c>
    </row>
    <row r="19" spans="6:6" x14ac:dyDescent="0.25">
      <c r="F19">
        <v>2</v>
      </c>
    </row>
    <row r="20" spans="6:6" x14ac:dyDescent="0.25">
      <c r="F20">
        <v>2</v>
      </c>
    </row>
    <row r="21" spans="6:6" x14ac:dyDescent="0.25">
      <c r="F21">
        <v>2</v>
      </c>
    </row>
    <row r="22" spans="6:6" x14ac:dyDescent="0.25">
      <c r="F22">
        <f>SUM(F5:F21)</f>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PACC - SNCC.F.053</vt:lpstr>
      <vt:lpstr>Hoja1</vt:lpstr>
      <vt:lpstr>'PACC - SNCC.F.053'!Área_de_impresión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Raphael Fuentes</dc:creator>
  <cp:lastModifiedBy>Paola Brito De La Cruz</cp:lastModifiedBy>
  <cp:lastPrinted>2016-02-26T13:38:27Z</cp:lastPrinted>
  <dcterms:created xsi:type="dcterms:W3CDTF">2010-12-13T15:49:00Z</dcterms:created>
  <dcterms:modified xsi:type="dcterms:W3CDTF">2017-03-17T19:00:08Z</dcterms:modified>
</cp:coreProperties>
</file>