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chireno\Documents\2023\FORMATO DE NOMINAS EMPLEADOS 2023\MAYO 2023\"/>
    </mc:Choice>
  </mc:AlternateContent>
  <xr:revisionPtr revIDLastSave="0" documentId="8_{033CDDC0-4BA4-4145-B7D1-796678C532B0}" xr6:coauthVersionLast="47" xr6:coauthVersionMax="47" xr10:uidLastSave="{00000000-0000-0000-0000-000000000000}"/>
  <bookViews>
    <workbookView xWindow="-120" yWindow="-120" windowWidth="20730" windowHeight="11160" xr2:uid="{8FE0449B-F9E1-4AB4-BA2F-5086E65BAA71}"/>
  </bookViews>
  <sheets>
    <sheet name="INTERINATO MAYO 2023" sheetId="1" r:id="rId1"/>
  </sheets>
  <definedNames>
    <definedName name="_xlnm.Print_Area" localSheetId="0">'INTERINATO MAYO 2023'!$A$1:$L$45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G34" i="1"/>
  <c r="F34" i="1"/>
  <c r="E34" i="1"/>
  <c r="K23" i="1"/>
  <c r="J23" i="1"/>
  <c r="I34" i="1"/>
  <c r="J33" i="1"/>
  <c r="K33" i="1" s="1"/>
  <c r="J32" i="1"/>
  <c r="K32" i="1" s="1"/>
  <c r="J28" i="1"/>
  <c r="K28" i="1" s="1"/>
  <c r="J24" i="1"/>
  <c r="K24" i="1" s="1"/>
  <c r="J19" i="1"/>
  <c r="K19" i="1" s="1"/>
  <c r="K11" i="1"/>
  <c r="J11" i="1"/>
  <c r="J7" i="1"/>
  <c r="K7" i="1" s="1"/>
  <c r="K34" i="1" l="1"/>
  <c r="J34" i="1"/>
  <c r="J15" i="1"/>
  <c r="K15" i="1" l="1"/>
</calcChain>
</file>

<file path=xl/sharedStrings.xml><?xml version="1.0" encoding="utf-8"?>
<sst xmlns="http://schemas.openxmlformats.org/spreadsheetml/2006/main" count="47" uniqueCount="37">
  <si>
    <t>No.</t>
  </si>
  <si>
    <t>Nombres</t>
  </si>
  <si>
    <t>Sexo</t>
  </si>
  <si>
    <t>Cargo</t>
  </si>
  <si>
    <t>Ingreso Bruto</t>
  </si>
  <si>
    <t>AFP</t>
  </si>
  <si>
    <t>ISR</t>
  </si>
  <si>
    <t>SFS</t>
  </si>
  <si>
    <t>Otros Desc.</t>
  </si>
  <si>
    <t>Total Desc.</t>
  </si>
  <si>
    <t>Neto</t>
  </si>
  <si>
    <t>M</t>
  </si>
  <si>
    <t>F</t>
  </si>
  <si>
    <t>TOTAL GENERAL</t>
  </si>
  <si>
    <t>DEPÁRTAMENTO DE AMBIENTE Y SEGURIDAD MINERA</t>
  </si>
  <si>
    <t>ANA MERCEDES ALMONTE BATISTA DE FEL</t>
  </si>
  <si>
    <t>ING. QUIMICA</t>
  </si>
  <si>
    <t>DEPÁRTAMENTO DE CARTOGRAFIA DE CONCESIONES MINERAS</t>
  </si>
  <si>
    <t>EDISON ACOSTA BURGOS</t>
  </si>
  <si>
    <t>AGRIMENSOR</t>
  </si>
  <si>
    <t>DEPÁRTAMENTO DE EVALUACION DE SOLICITUDES DE CONCESIONES MINERAS</t>
  </si>
  <si>
    <t>FRANCISCO BATISTA</t>
  </si>
  <si>
    <t>TECNICO DEPTO. DE AGREGADO</t>
  </si>
  <si>
    <t>DIRECCIÓN DE FIZCALIZACION MINERA</t>
  </si>
  <si>
    <t>LILIAN ANAHAY ROMERO DOMINGUEZ</t>
  </si>
  <si>
    <t>SECRETARIO (A)</t>
  </si>
  <si>
    <t>DEPÁRTAMENTO DE RECURSOS HUMANOS</t>
  </si>
  <si>
    <t>PETRA MARIA CRUZ ACOSTA</t>
  </si>
  <si>
    <t>ANALISTA DE RECURSOS HUMANOS</t>
  </si>
  <si>
    <t>DEPÁRTAMENTO JURIDICO</t>
  </si>
  <si>
    <t>LUCY PEÑA PEREZ</t>
  </si>
  <si>
    <t>ABOGADO (A)</t>
  </si>
  <si>
    <t>JUAN RUDDY RAMIREZ FELICIANO</t>
  </si>
  <si>
    <t>SOPORTE TECNICO A USUARIOS II</t>
  </si>
  <si>
    <t>CRISTIANA MARIA RAMOS CASTILLO</t>
  </si>
  <si>
    <t>EVELYN MASSIEL TINEO DE LA CRUZ</t>
  </si>
  <si>
    <t>SUELDOS PERSONAL INTERINATO CORRESPONDIENTE AL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</si>
</sst>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1" fillId="2" borderId="1" xfId="0" applyNumberFormat="1" applyFont="1" applyFill="1" applyBorder="1"/>
    <xf numFmtId="4" fontId="0" fillId="0" borderId="0" xfId="0" applyNumberFormat="1"/>
    <xf numFmtId="0" fontId="0" fillId="0" borderId="2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0" xfId="0" applyFont="1" applyAlignment="1">
      <alignment vertical="center"/>
    </xf>
    <xf numFmtId="4" fontId="0" fillId="0" borderId="1" xfId="0" applyNumberFormat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119342</xdr:colOff>
      <xdr:row>37</xdr:row>
      <xdr:rowOff>60233</xdr:rowOff>
    </xdr:from>
    <xdr:to>
      <xdr:col>1</xdr:col>
      <xdr:colOff>2571236</xdr:colOff>
      <xdr:row>43</xdr:row>
      <xdr:rowOff>190221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E5FD7FF-C8F0-47C4-AEAB-1CF9AA6D4D9A}"/>
            </a:ext>
          </a:extLst>
        </xdr:cNvPr>
        <xdr:cNvSpPr txBox="1"/>
      </xdr:nvSpPr>
      <xdr:spPr>
        <a:xfrm>
          <a:off x="443192" y="6918233"/>
          <a:ext cx="2451894" cy="127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Baéz</a:t>
          </a:r>
        </a:p>
        <a:p>
          <a:pPr algn="ctr"/>
          <a:r>
            <a:rPr lang="es-DO" sz="1400"/>
            <a:t> </a:t>
          </a:r>
          <a:r>
            <a:rPr lang="es-DO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Depto</a:t>
          </a:r>
          <a:r>
            <a:rPr lang="es-DO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Financiero</a:t>
          </a:r>
          <a:endParaRPr lang="es-DO" sz="1300">
            <a:effectLst/>
          </a:endParaRPr>
        </a:p>
        <a:p>
          <a:pPr algn="ctr"/>
          <a:endParaRPr lang="es-DO" sz="1300"/>
        </a:p>
      </xdr:txBody>
    </xdr:sp>
    <xdr:clientData/>
  </xdr:twoCellAnchor>
  <xdr:twoCellAnchor>
    <xdr:from>
      <xdr:col>3</xdr:col>
      <xdr:colOff>913278</xdr:colOff>
      <xdr:row>37</xdr:row>
      <xdr:rowOff>52389</xdr:rowOff>
    </xdr:from>
    <xdr:to>
      <xdr:col>5</xdr:col>
      <xdr:colOff>657224</xdr:colOff>
      <xdr:row>44</xdr:row>
      <xdr:rowOff>28574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2C6D50-BB50-43C8-A026-A7EAAAF710BB}"/>
            </a:ext>
          </a:extLst>
        </xdr:cNvPr>
        <xdr:cNvSpPr txBox="1"/>
      </xdr:nvSpPr>
      <xdr:spPr>
        <a:xfrm>
          <a:off x="4770903" y="7100889"/>
          <a:ext cx="3011021" cy="1309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 Y Financiero</a:t>
          </a:r>
          <a:endParaRPr lang="es-DO" sz="1300"/>
        </a:p>
      </xdr:txBody>
    </xdr:sp>
    <xdr:clientData/>
  </xdr:twoCellAnchor>
  <xdr:twoCellAnchor>
    <xdr:from>
      <xdr:col>7</xdr:col>
      <xdr:colOff>303680</xdr:colOff>
      <xdr:row>37</xdr:row>
      <xdr:rowOff>18773</xdr:rowOff>
    </xdr:from>
    <xdr:to>
      <xdr:col>10</xdr:col>
      <xdr:colOff>450560</xdr:colOff>
      <xdr:row>44</xdr:row>
      <xdr:rowOff>9247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2B68E5D-881D-45A5-AF8B-8424BC2BE701}"/>
            </a:ext>
          </a:extLst>
        </xdr:cNvPr>
        <xdr:cNvSpPr txBox="1"/>
      </xdr:nvSpPr>
      <xdr:spPr>
        <a:xfrm>
          <a:off x="9028580" y="6876773"/>
          <a:ext cx="2461455" cy="1323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3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0E5C-20BA-48E7-81CA-221ECC63D973}">
  <sheetPr>
    <pageSetUpPr fitToPage="1"/>
  </sheetPr>
  <dimension ref="A1:O214"/>
  <sheetViews>
    <sheetView tabSelected="1" view="pageBreakPreview" zoomScaleNormal="98" zoomScaleSheetLayoutView="100" workbookViewId="0">
      <selection activeCell="A30" sqref="A30:K31"/>
    </sheetView>
  </sheetViews>
  <sheetFormatPr baseColWidth="10" defaultRowHeight="15" x14ac:dyDescent="0.25"/>
  <cols>
    <col min="1" max="1" width="4.85546875" customWidth="1"/>
    <col min="2" max="2" width="41.5703125" customWidth="1"/>
    <col min="4" max="4" width="34.85546875" customWidth="1"/>
    <col min="5" max="5" width="14.140625" customWidth="1"/>
    <col min="6" max="6" width="12.5703125" customWidth="1"/>
    <col min="10" max="10" width="11.85546875" bestFit="1" customWidth="1"/>
    <col min="11" max="11" width="12.28515625" bestFit="1" customWidth="1"/>
  </cols>
  <sheetData>
    <row r="1" spans="1:15" ht="15" customHeight="1" x14ac:dyDescent="0.25">
      <c r="A1" s="26" t="s">
        <v>36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5" x14ac:dyDescent="0.25">
      <c r="A4" s="27" t="s">
        <v>14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5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5" x14ac:dyDescent="0.25">
      <c r="A6" s="1" t="s">
        <v>0</v>
      </c>
      <c r="B6" s="1" t="s">
        <v>1</v>
      </c>
      <c r="C6" s="1" t="s">
        <v>2</v>
      </c>
      <c r="D6" s="1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</row>
    <row r="7" spans="1:15" x14ac:dyDescent="0.25">
      <c r="A7" s="3">
        <v>1</v>
      </c>
      <c r="B7" s="4" t="s">
        <v>15</v>
      </c>
      <c r="C7" s="5" t="s">
        <v>12</v>
      </c>
      <c r="D7" s="4" t="s">
        <v>16</v>
      </c>
      <c r="E7" s="15">
        <v>23240</v>
      </c>
      <c r="F7" s="15">
        <v>666.99</v>
      </c>
      <c r="G7" s="15">
        <v>4759.12</v>
      </c>
      <c r="H7" s="15">
        <v>706.5</v>
      </c>
      <c r="I7" s="15">
        <v>0</v>
      </c>
      <c r="J7" s="15">
        <f>F7+G7+H7+I7</f>
        <v>6132.61</v>
      </c>
      <c r="K7" s="6">
        <f>E7-J7</f>
        <v>17107.39</v>
      </c>
      <c r="O7" s="8"/>
    </row>
    <row r="8" spans="1:15" x14ac:dyDescent="0.25">
      <c r="A8" s="9"/>
      <c r="C8" s="16"/>
      <c r="E8" s="17"/>
      <c r="F8" s="17"/>
      <c r="G8" s="17"/>
      <c r="H8" s="17"/>
      <c r="I8" s="17"/>
      <c r="J8" s="17"/>
      <c r="K8" s="10"/>
    </row>
    <row r="9" spans="1:15" x14ac:dyDescent="0.25">
      <c r="A9" s="27" t="s">
        <v>17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5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5" x14ac:dyDescent="0.25">
      <c r="A11" s="5">
        <v>2</v>
      </c>
      <c r="B11" s="4" t="s">
        <v>18</v>
      </c>
      <c r="C11" s="5" t="s">
        <v>11</v>
      </c>
      <c r="D11" s="4" t="s">
        <v>19</v>
      </c>
      <c r="E11" s="6">
        <v>45000</v>
      </c>
      <c r="F11" s="6">
        <v>1291.5</v>
      </c>
      <c r="G11" s="6">
        <v>9387.9500000000007</v>
      </c>
      <c r="H11" s="6">
        <v>1368</v>
      </c>
      <c r="I11" s="6">
        <v>0</v>
      </c>
      <c r="J11" s="6">
        <f>F11+G11+H11+I11</f>
        <v>12047.45</v>
      </c>
      <c r="K11" s="6">
        <f>E11-J11</f>
        <v>32952.550000000003</v>
      </c>
    </row>
    <row r="12" spans="1:15" x14ac:dyDescent="0.25">
      <c r="A12" s="9"/>
      <c r="C12" s="16"/>
      <c r="E12" s="17"/>
      <c r="F12" s="17"/>
      <c r="G12" s="17"/>
      <c r="H12" s="17"/>
      <c r="I12" s="17"/>
      <c r="J12" s="17"/>
      <c r="K12" s="10"/>
    </row>
    <row r="13" spans="1:15" x14ac:dyDescent="0.25">
      <c r="A13" s="27" t="s">
        <v>20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</row>
    <row r="14" spans="1:15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5" x14ac:dyDescent="0.25">
      <c r="A15" s="3">
        <v>3</v>
      </c>
      <c r="B15" s="4" t="s">
        <v>21</v>
      </c>
      <c r="C15" s="5" t="s">
        <v>11</v>
      </c>
      <c r="D15" s="4" t="s">
        <v>22</v>
      </c>
      <c r="E15" s="6">
        <v>20000</v>
      </c>
      <c r="F15" s="6">
        <v>574</v>
      </c>
      <c r="G15" s="6">
        <v>4149.41</v>
      </c>
      <c r="H15" s="6">
        <v>608</v>
      </c>
      <c r="I15" s="6">
        <v>0</v>
      </c>
      <c r="J15" s="6">
        <f>SUM(F15:I15)</f>
        <v>5331.41</v>
      </c>
      <c r="K15" s="6">
        <f>E15-J15</f>
        <v>14668.59</v>
      </c>
    </row>
    <row r="16" spans="1:15" x14ac:dyDescent="0.25">
      <c r="A16" s="18"/>
      <c r="C16" s="16"/>
      <c r="E16" s="17"/>
      <c r="F16" s="17"/>
      <c r="G16" s="17"/>
      <c r="H16" s="17"/>
      <c r="I16" s="17"/>
      <c r="J16" s="17"/>
      <c r="K16" s="10"/>
    </row>
    <row r="17" spans="1:14" x14ac:dyDescent="0.25">
      <c r="A17" s="27" t="s">
        <v>23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</row>
    <row r="18" spans="1:14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N18" s="8"/>
    </row>
    <row r="19" spans="1:14" x14ac:dyDescent="0.25">
      <c r="A19" s="3">
        <v>4</v>
      </c>
      <c r="B19" s="4" t="s">
        <v>24</v>
      </c>
      <c r="C19" s="5" t="s">
        <v>12</v>
      </c>
      <c r="D19" s="4" t="s">
        <v>25</v>
      </c>
      <c r="E19" s="6">
        <v>50000</v>
      </c>
      <c r="F19" s="6">
        <v>1435</v>
      </c>
      <c r="G19" s="6">
        <v>5395.42</v>
      </c>
      <c r="H19" s="6">
        <v>1520</v>
      </c>
      <c r="I19" s="6">
        <v>0</v>
      </c>
      <c r="J19" s="6">
        <f>SUM(F19:I19)</f>
        <v>8350.42</v>
      </c>
      <c r="K19" s="6">
        <f>E19-J19</f>
        <v>41649.58</v>
      </c>
    </row>
    <row r="20" spans="1:14" x14ac:dyDescent="0.25">
      <c r="A20" s="19"/>
      <c r="B20" s="14"/>
      <c r="C20" s="14"/>
      <c r="D20" s="14"/>
      <c r="E20" s="14"/>
      <c r="F20" s="14"/>
      <c r="G20" s="14"/>
      <c r="H20" s="14"/>
      <c r="I20" s="14"/>
      <c r="J20" s="14"/>
      <c r="K20" s="20"/>
    </row>
    <row r="21" spans="1:14" x14ac:dyDescent="0.25">
      <c r="A21" s="27" t="s">
        <v>26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4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</row>
    <row r="23" spans="1:14" x14ac:dyDescent="0.25">
      <c r="A23" s="3">
        <v>5</v>
      </c>
      <c r="B23" s="21" t="s">
        <v>35</v>
      </c>
      <c r="C23" s="3" t="s">
        <v>11</v>
      </c>
      <c r="D23" s="21" t="s">
        <v>25</v>
      </c>
      <c r="E23" s="22">
        <v>12000</v>
      </c>
      <c r="F23" s="22">
        <v>344.4</v>
      </c>
      <c r="G23" s="22">
        <v>1617.38</v>
      </c>
      <c r="H23" s="22">
        <v>364.8</v>
      </c>
      <c r="I23" s="22">
        <v>0</v>
      </c>
      <c r="J23" s="22">
        <f>SUM(F23:I23)</f>
        <v>2326.5800000000004</v>
      </c>
      <c r="K23" s="22">
        <f>SUM(E23-J23)</f>
        <v>9673.42</v>
      </c>
    </row>
    <row r="24" spans="1:14" x14ac:dyDescent="0.25">
      <c r="A24" s="3">
        <v>6</v>
      </c>
      <c r="B24" s="4" t="s">
        <v>27</v>
      </c>
      <c r="C24" s="5" t="s">
        <v>12</v>
      </c>
      <c r="D24" s="4" t="s">
        <v>28</v>
      </c>
      <c r="E24" s="6">
        <v>34890</v>
      </c>
      <c r="F24" s="6">
        <v>1001.34</v>
      </c>
      <c r="G24" s="6">
        <v>16081.09</v>
      </c>
      <c r="H24" s="6">
        <v>1060.6600000000001</v>
      </c>
      <c r="I24" s="6">
        <v>0</v>
      </c>
      <c r="J24" s="6">
        <f>SUM(F24:I24)</f>
        <v>18143.09</v>
      </c>
      <c r="K24" s="6">
        <f>E24-J24</f>
        <v>16746.91</v>
      </c>
    </row>
    <row r="25" spans="1:14" x14ac:dyDescent="0.25">
      <c r="A25" s="19"/>
      <c r="B25" s="14"/>
      <c r="C25" s="14"/>
      <c r="D25" s="14"/>
      <c r="E25" s="14"/>
      <c r="F25" s="14"/>
      <c r="G25" s="14"/>
      <c r="H25" s="14"/>
      <c r="I25" s="14"/>
      <c r="J25" s="14"/>
      <c r="K25" s="20"/>
    </row>
    <row r="26" spans="1:14" x14ac:dyDescent="0.25">
      <c r="A26" s="27" t="s">
        <v>29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4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4" x14ac:dyDescent="0.25">
      <c r="A28" s="3">
        <v>7</v>
      </c>
      <c r="B28" s="4" t="s">
        <v>30</v>
      </c>
      <c r="C28" s="5" t="s">
        <v>12</v>
      </c>
      <c r="D28" s="4" t="s">
        <v>31</v>
      </c>
      <c r="E28" s="6">
        <v>35000</v>
      </c>
      <c r="F28" s="6">
        <v>1004.5</v>
      </c>
      <c r="G28" s="6">
        <v>8077.67</v>
      </c>
      <c r="H28" s="6">
        <v>1064</v>
      </c>
      <c r="I28" s="6">
        <v>0</v>
      </c>
      <c r="J28" s="6">
        <f>SUM(F28:I28)</f>
        <v>10146.17</v>
      </c>
      <c r="K28" s="6">
        <f>E28-J28</f>
        <v>24853.83</v>
      </c>
    </row>
    <row r="29" spans="1:14" x14ac:dyDescent="0.25">
      <c r="A29" s="19"/>
      <c r="B29" s="14"/>
      <c r="C29" s="14"/>
      <c r="D29" s="14"/>
      <c r="E29" s="14"/>
      <c r="F29" s="14"/>
      <c r="G29" s="14"/>
      <c r="H29" s="14"/>
      <c r="I29" s="14"/>
      <c r="J29" s="14"/>
      <c r="K29" s="20"/>
    </row>
    <row r="30" spans="1:14" x14ac:dyDescent="0.25">
      <c r="A30" s="27" t="s">
        <v>29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4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</row>
    <row r="32" spans="1:14" x14ac:dyDescent="0.25">
      <c r="A32" s="3">
        <v>8</v>
      </c>
      <c r="B32" s="4" t="s">
        <v>32</v>
      </c>
      <c r="C32" s="5" t="s">
        <v>11</v>
      </c>
      <c r="D32" s="4" t="s">
        <v>33</v>
      </c>
      <c r="E32" s="6">
        <v>23500</v>
      </c>
      <c r="F32" s="6">
        <v>674.45</v>
      </c>
      <c r="G32" s="6">
        <v>7546.4</v>
      </c>
      <c r="H32" s="6">
        <v>714.4</v>
      </c>
      <c r="I32" s="6">
        <v>0</v>
      </c>
      <c r="J32" s="6">
        <f>SUM(F32:I32)</f>
        <v>8935.25</v>
      </c>
      <c r="K32" s="6">
        <f>E32-J32</f>
        <v>14564.75</v>
      </c>
    </row>
    <row r="33" spans="1:14" x14ac:dyDescent="0.25">
      <c r="A33" s="3">
        <v>9</v>
      </c>
      <c r="B33" s="4" t="s">
        <v>34</v>
      </c>
      <c r="C33" s="5" t="s">
        <v>12</v>
      </c>
      <c r="D33" s="4" t="s">
        <v>31</v>
      </c>
      <c r="E33" s="6">
        <v>5000</v>
      </c>
      <c r="F33" s="6">
        <v>143.5</v>
      </c>
      <c r="G33" s="6">
        <v>1176.1300000000001</v>
      </c>
      <c r="H33" s="6">
        <v>152</v>
      </c>
      <c r="I33" s="6">
        <v>0</v>
      </c>
      <c r="J33" s="6">
        <f>SUM(F33:I33)</f>
        <v>1471.63</v>
      </c>
      <c r="K33" s="6">
        <f>E33-J33</f>
        <v>3528.37</v>
      </c>
    </row>
    <row r="34" spans="1:14" x14ac:dyDescent="0.25">
      <c r="A34" s="23" t="s">
        <v>13</v>
      </c>
      <c r="B34" s="24"/>
      <c r="C34" s="24"/>
      <c r="D34" s="25"/>
      <c r="E34" s="7">
        <f>SUM(E7,E11,E15,E19,E23,E24,E28,E32:E33)</f>
        <v>248630</v>
      </c>
      <c r="F34" s="7">
        <f>SUM(F7,F11,F15,F19,F23,F24,F28,F32:F33)</f>
        <v>7135.6799999999994</v>
      </c>
      <c r="G34" s="7">
        <f>SUM(G7,G11,G15,G19,G23,G24,G28,G32:G33)</f>
        <v>58190.57</v>
      </c>
      <c r="H34" s="7">
        <f>SUM(H7,H11,H15,H19,H23,H24,H28,H32:H33)</f>
        <v>7558.36</v>
      </c>
      <c r="I34" s="7">
        <f t="shared" ref="I34" si="0">SUM(I7,I11,I15,I19,I24,I28,I32:I33)</f>
        <v>0</v>
      </c>
      <c r="J34" s="7">
        <f>SUM(J7,J11,J15,J19,J23,J24,J28,J32:J33)</f>
        <v>72884.61</v>
      </c>
      <c r="K34" s="7">
        <f>SUM(K7,K11,K15,K19,K23,K24,K28,K32:K33)</f>
        <v>175745.39</v>
      </c>
    </row>
    <row r="35" spans="1:14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4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8" spans="1:14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4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spans="1:14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N40" s="8"/>
    </row>
    <row r="41" spans="1:14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pans="1:14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pans="1:14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pans="1:14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1:14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spans="1:14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spans="1:14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spans="1:14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spans="1:1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 x14ac:dyDescent="0.25">
      <c r="A58" s="12"/>
      <c r="B58" s="11"/>
      <c r="C58" s="11"/>
      <c r="D58" s="11"/>
      <c r="E58" s="11"/>
      <c r="F58" s="11"/>
      <c r="G58" s="11"/>
      <c r="H58" s="11"/>
      <c r="I58" s="11"/>
      <c r="J58" s="11"/>
      <c r="K58" s="13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ht="13.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ht="14.2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  <row r="214" spans="1:1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</row>
  </sheetData>
  <mergeCells count="9">
    <mergeCell ref="A34:D34"/>
    <mergeCell ref="A1:K3"/>
    <mergeCell ref="A4:K5"/>
    <mergeCell ref="A9:K10"/>
    <mergeCell ref="A13:K14"/>
    <mergeCell ref="A17:K18"/>
    <mergeCell ref="A21:K22"/>
    <mergeCell ref="A26:K27"/>
    <mergeCell ref="A30:K31"/>
  </mergeCells>
  <pageMargins left="0.4" right="0.27" top="1.1299999999999999" bottom="0.8" header="0.15748031496062992" footer="0.31496062992125984"/>
  <pageSetup scale="69" fitToHeight="0" orientation="landscape" r:id="rId1"/>
  <headerFooter>
    <oddHeader>&amp;C&amp;G</oddHead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MAYO 2023</vt:lpstr>
      <vt:lpstr>'INTERINATO MAYO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Ana Gissell CHireno</cp:lastModifiedBy>
  <cp:lastPrinted>2023-05-04T19:27:36Z</cp:lastPrinted>
  <dcterms:created xsi:type="dcterms:W3CDTF">2023-01-27T13:13:14Z</dcterms:created>
  <dcterms:modified xsi:type="dcterms:W3CDTF">2023-06-06T16:28:02Z</dcterms:modified>
</cp:coreProperties>
</file>